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meinde\Desktop\"/>
    </mc:Choice>
  </mc:AlternateContent>
  <xr:revisionPtr revIDLastSave="0" documentId="13_ncr:1_{C3FC8093-1140-4006-836E-BF73DBD1A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bäudeinventarliste EED III" sheetId="3" r:id="rId1"/>
    <sheet name="Werte" sheetId="6" r:id="rId2"/>
  </sheets>
  <definedNames>
    <definedName name="_xlnm.Print_Area" localSheetId="0">'Gebäudeinventarliste EED III'!$A$1:$AA$17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3" l="1"/>
  <c r="W26" i="3"/>
  <c r="R26" i="3"/>
  <c r="X26" i="3"/>
  <c r="Y26" i="3"/>
  <c r="Z26" i="3"/>
  <c r="R27" i="3"/>
  <c r="X27" i="3"/>
  <c r="Y27" i="3"/>
  <c r="Z27" i="3"/>
  <c r="W27" i="3" s="1"/>
  <c r="AA27" i="3" s="1"/>
  <c r="R28" i="3"/>
  <c r="X28" i="3"/>
  <c r="Y28" i="3"/>
  <c r="Z28" i="3" s="1"/>
  <c r="W28" i="3" s="1"/>
  <c r="AA28" i="3" s="1"/>
  <c r="R13" i="3" l="1"/>
  <c r="R14" i="3"/>
  <c r="R15" i="3"/>
  <c r="R16" i="3"/>
  <c r="R17" i="3"/>
  <c r="R18" i="3"/>
  <c r="R19" i="3"/>
  <c r="R20" i="3"/>
  <c r="R21" i="3"/>
  <c r="R22" i="3"/>
  <c r="R23" i="3"/>
  <c r="R24" i="3"/>
  <c r="X24" i="3"/>
  <c r="R25" i="3"/>
  <c r="R29" i="3"/>
  <c r="R30" i="3"/>
  <c r="R31" i="3"/>
  <c r="R32" i="3"/>
  <c r="X12" i="3"/>
  <c r="R12" i="3"/>
  <c r="X20" i="3" l="1"/>
  <c r="Y20" i="3"/>
  <c r="Y24" i="3"/>
  <c r="Z24" i="3" s="1"/>
  <c r="W24" i="3" s="1"/>
  <c r="Y15" i="3"/>
  <c r="X15" i="3"/>
  <c r="Y30" i="3"/>
  <c r="X30" i="3"/>
  <c r="X14" i="3"/>
  <c r="Y14" i="3"/>
  <c r="X31" i="3"/>
  <c r="Y31" i="3"/>
  <c r="X18" i="3"/>
  <c r="Y18" i="3"/>
  <c r="X22" i="3"/>
  <c r="Y22" i="3"/>
  <c r="X13" i="3"/>
  <c r="Y13" i="3"/>
  <c r="X21" i="3"/>
  <c r="Y21" i="3"/>
  <c r="X19" i="3"/>
  <c r="Y19" i="3"/>
  <c r="X32" i="3"/>
  <c r="Y32" i="3"/>
  <c r="X17" i="3"/>
  <c r="Y17" i="3"/>
  <c r="X29" i="3"/>
  <c r="Y29" i="3"/>
  <c r="X23" i="3"/>
  <c r="Y23" i="3"/>
  <c r="X16" i="3"/>
  <c r="Y16" i="3"/>
  <c r="X25" i="3"/>
  <c r="Y25" i="3"/>
  <c r="Y12" i="3"/>
  <c r="Z12" i="3" s="1"/>
  <c r="Z20" i="3" l="1"/>
  <c r="W20" i="3" s="1"/>
  <c r="Z22" i="3"/>
  <c r="W22" i="3" s="1"/>
  <c r="Z21" i="3"/>
  <c r="W21" i="3" s="1"/>
  <c r="Z31" i="3"/>
  <c r="W31" i="3" s="1"/>
  <c r="Z29" i="3"/>
  <c r="Z25" i="3"/>
  <c r="W25" i="3" s="1"/>
  <c r="Z23" i="3"/>
  <c r="W23" i="3" s="1"/>
  <c r="Z19" i="3"/>
  <c r="Z18" i="3"/>
  <c r="W18" i="3" s="1"/>
  <c r="Z30" i="3"/>
  <c r="W30" i="3" s="1"/>
  <c r="AA30" i="3" s="1"/>
  <c r="Z17" i="3"/>
  <c r="W13" i="3"/>
  <c r="AA13" i="3" s="1"/>
  <c r="Z14" i="3"/>
  <c r="W14" i="3" s="1"/>
  <c r="Z32" i="3"/>
  <c r="Z15" i="3"/>
  <c r="Z16" i="3"/>
  <c r="W16" i="3" s="1"/>
  <c r="AA24" i="3"/>
  <c r="W32" i="3" l="1"/>
  <c r="AA32" i="3" s="1"/>
  <c r="W19" i="3"/>
  <c r="W29" i="3"/>
  <c r="AA29" i="3" s="1"/>
  <c r="W17" i="3"/>
  <c r="AA17" i="3" s="1"/>
  <c r="W15" i="3"/>
  <c r="AA15" i="3" s="1"/>
  <c r="AA18" i="3"/>
  <c r="AA31" i="3"/>
  <c r="AA22" i="3"/>
  <c r="AA23" i="3"/>
  <c r="AA14" i="3"/>
  <c r="W12" i="3"/>
  <c r="D4" i="3" l="1"/>
  <c r="D5" i="3" s="1"/>
  <c r="D7" i="3" s="1"/>
</calcChain>
</file>

<file path=xl/sharedStrings.xml><?xml version="1.0" encoding="utf-8"?>
<sst xmlns="http://schemas.openxmlformats.org/spreadsheetml/2006/main" count="217" uniqueCount="94">
  <si>
    <t>Nummer</t>
  </si>
  <si>
    <t>Baujahr</t>
  </si>
  <si>
    <t>fGEE</t>
  </si>
  <si>
    <t>Anmerkung</t>
  </si>
  <si>
    <t>Nutzungart</t>
  </si>
  <si>
    <t>Datum Erstellung EA</t>
  </si>
  <si>
    <t>EA Gültigkeit</t>
  </si>
  <si>
    <t>Adresse</t>
  </si>
  <si>
    <t>Bezeichnung Gebäude</t>
  </si>
  <si>
    <t>EED III relevante Fläche</t>
  </si>
  <si>
    <t>Renovierungpflicht pro Jahr (3%)</t>
  </si>
  <si>
    <t>durchschnittliche Einsparung</t>
  </si>
  <si>
    <t>Einsparverpflichtung pro Jahr</t>
  </si>
  <si>
    <t>Gebäude Grunddaten</t>
  </si>
  <si>
    <t>Gesamtübersicht</t>
  </si>
  <si>
    <t>Bezeichnung EA</t>
  </si>
  <si>
    <t>Bezugsfläche EA [m²]</t>
  </si>
  <si>
    <t>HWB Ist Ref  [kWh/m²a]</t>
  </si>
  <si>
    <t>charakteristische Länge [m]</t>
  </si>
  <si>
    <t>EED III Relevant</t>
  </si>
  <si>
    <t>HWB 17 max [kWh/m²a]</t>
  </si>
  <si>
    <t>HWB 25 [kWh/m²a]</t>
  </si>
  <si>
    <t>HWB Zulässig [kWh/m²a]</t>
  </si>
  <si>
    <t>EED III Relevante  Fläche [m²]</t>
  </si>
  <si>
    <t>erfüllt Niedrigstenergiestandard (wurde bereits saniert)</t>
  </si>
  <si>
    <t>Besitzverhältnisse</t>
  </si>
  <si>
    <t>Strom [kWh]</t>
  </si>
  <si>
    <t>Wärme [kWh]</t>
  </si>
  <si>
    <t>Kühlung [kWh]</t>
  </si>
  <si>
    <t>Warmwasser [kWh]</t>
  </si>
  <si>
    <t>gemessener jährlicher Energieverbrauch</t>
  </si>
  <si>
    <t>Energieausweis</t>
  </si>
  <si>
    <t>Feld</t>
  </si>
  <si>
    <t>zulässige Werte</t>
  </si>
  <si>
    <t>Denkmalgeschützt (Plichtfeld - Nein / Ja)</t>
  </si>
  <si>
    <t>Nein</t>
  </si>
  <si>
    <t>im Eigentum der Gemeinde</t>
  </si>
  <si>
    <t>Ja</t>
  </si>
  <si>
    <t>Denkmalgeschützt / erfüllt bereits Niedrigstenergiestandard</t>
  </si>
  <si>
    <t xml:space="preserve">von der Gemeinde genutzt (gemietet oder gepachtet) </t>
  </si>
  <si>
    <t>Erklärungen:</t>
  </si>
  <si>
    <t>Gebäudeinventar (EED III, Artikel 6 Abs. 1) - Vorlage</t>
  </si>
  <si>
    <t>Art der Heizung</t>
  </si>
  <si>
    <r>
      <t xml:space="preserve">
</t>
    </r>
    <r>
      <rPr>
        <b/>
        <sz val="14"/>
        <rFont val="Calibri"/>
        <family val="2"/>
        <scheme val="minor"/>
      </rPr>
      <t>Wärme und Festbrennstoffe</t>
    </r>
    <r>
      <rPr>
        <sz val="14"/>
        <rFont val="Calibri"/>
        <family val="2"/>
        <scheme val="minor"/>
      </rPr>
      <t xml:space="preserve">: Bei Fernwärme oder Strom ist der Energieverbrauch meist direkt bestimmbar, bei Festbrennstoffen ist ev. eine Umrechnung erforderlich (1 kg Pellets ≈ 5 kWh, 1 l Heizöl oder 1 m³ Erdgas ≈ 10 kWh).
Hat ein Gebäude </t>
    </r>
    <r>
      <rPr>
        <b/>
        <sz val="14"/>
        <rFont val="Calibri"/>
        <family val="2"/>
        <scheme val="minor"/>
      </rPr>
      <t>keine separate Verbrauchserfassung</t>
    </r>
    <r>
      <rPr>
        <sz val="14"/>
        <rFont val="Calibri"/>
        <family val="2"/>
        <scheme val="minor"/>
      </rPr>
      <t xml:space="preserve">, kann Heizung, Kühlung und Warmwasser nicht getrennt ausgewiesen werden. Dann ist der Gesamtverbrauch anzugeben. Bei PV-Anlagen am Gebäude ist der Eigenverbrauch mit einzurechnen.
</t>
    </r>
    <r>
      <rPr>
        <b/>
        <sz val="14"/>
        <rFont val="Calibri"/>
        <family val="2"/>
        <scheme val="minor"/>
      </rPr>
      <t xml:space="preserve">Heizwärmebedarf </t>
    </r>
    <r>
      <rPr>
        <sz val="14"/>
        <rFont val="Calibri"/>
        <family val="2"/>
        <scheme val="minor"/>
      </rPr>
      <t xml:space="preserve">(HWB): Gibt an, wie viel Wärme zur Beheizung der Räume benötigt wird – bezogen auf Standort und Brutto-Grundfläche.
</t>
    </r>
    <r>
      <rPr>
        <b/>
        <sz val="14"/>
        <rFont val="Calibri"/>
        <family val="2"/>
        <scheme val="minor"/>
      </rPr>
      <t xml:space="preserve">
Endenergiebedarf</t>
    </r>
    <r>
      <rPr>
        <sz val="14"/>
        <rFont val="Calibri"/>
        <family val="2"/>
        <scheme val="minor"/>
      </rPr>
      <t xml:space="preserve"> (EEB): Umfasst neben dem Heizenergiebedarf auch den Haushaltsstrom. Er zeigt, wie viel Energie insgesamt eingekauft werden muss.
</t>
    </r>
    <r>
      <rPr>
        <b/>
        <sz val="14"/>
        <rFont val="Calibri"/>
        <family val="2"/>
        <scheme val="minor"/>
      </rPr>
      <t>Gesamtenergieeffizienzfaktor</t>
    </r>
    <r>
      <rPr>
        <sz val="14"/>
        <rFont val="Calibri"/>
        <family val="2"/>
        <scheme val="minor"/>
      </rPr>
      <t xml:space="preserve"> (fGEE): Misst die Energieeffizienz des Gebäudes samt Haustechnik im Vergleich zu einem Referenzgebäude von 2007. Ein Wert &lt; 1 bedeutet bessere, &gt; 1 schlechtere Effizienz</t>
    </r>
  </si>
  <si>
    <t>Gemeindeamt Oberweiden</t>
  </si>
  <si>
    <t>Hauptstraße 25, 2295 Oberweiden</t>
  </si>
  <si>
    <t>Gemeindeamt</t>
  </si>
  <si>
    <t>Gas</t>
  </si>
  <si>
    <t>/</t>
  </si>
  <si>
    <t>Bauhof Oberweiden</t>
  </si>
  <si>
    <t>Hauptstraße 35, 2295 Oberweiden</t>
  </si>
  <si>
    <t>Marchfelder Bank</t>
  </si>
  <si>
    <t>Wohnung</t>
  </si>
  <si>
    <t>Bauhof</t>
  </si>
  <si>
    <t>Bank</t>
  </si>
  <si>
    <t>Veranstaltungshalle Oberweiden</t>
  </si>
  <si>
    <t>Hauptstraße 50, 2295 Oberweiden</t>
  </si>
  <si>
    <t>Musikschule Oberweiden</t>
  </si>
  <si>
    <t>Arzthaus und Wohnung</t>
  </si>
  <si>
    <t>Hauptstraße 53, 2295 Oberweiden</t>
  </si>
  <si>
    <t>Wohnung (alter Bauhof)</t>
  </si>
  <si>
    <t>Hauptstraße 51, 2295 Oberweiden</t>
  </si>
  <si>
    <t>altes Gemeindeamt Zwerndorf</t>
  </si>
  <si>
    <t>Wohnung GA Zwerndorf</t>
  </si>
  <si>
    <t>Kindergarten Zwerndorf</t>
  </si>
  <si>
    <t>Jugendraum Zwerndorf</t>
  </si>
  <si>
    <t>Seniorenheim Zwerndorf</t>
  </si>
  <si>
    <t>alte Schule Baumgarten</t>
  </si>
  <si>
    <t>Dorfstraße 10, 2295 Zwerndorf</t>
  </si>
  <si>
    <t>Bernsteinstraße 7, 2295 Zwerndorf</t>
  </si>
  <si>
    <t>Dorfstraße 2, 2295 Zwerndorf</t>
  </si>
  <si>
    <t>Dorfstraße 25, 2295 Zwerndorf</t>
  </si>
  <si>
    <t>Baumgarten 11, 2295 Baumgarten</t>
  </si>
  <si>
    <t>Veranstaltungshalle</t>
  </si>
  <si>
    <t>Musikschule</t>
  </si>
  <si>
    <t>Kindergarten</t>
  </si>
  <si>
    <t>Jugendraum</t>
  </si>
  <si>
    <t>Seniorenheim</t>
  </si>
  <si>
    <t>Arzt, Wohnung</t>
  </si>
  <si>
    <t>Besprechungen</t>
  </si>
  <si>
    <t>Veranstaltungsraum</t>
  </si>
  <si>
    <t>Fernwärme</t>
  </si>
  <si>
    <t>Holz</t>
  </si>
  <si>
    <t>Kindergarten neuer Teil</t>
  </si>
  <si>
    <t>Energieausweis für Nicht-Wohngebäude</t>
  </si>
  <si>
    <t>Energieausweis für Wohngebäude</t>
  </si>
  <si>
    <t>Energieausweis sonstige Gebäude</t>
  </si>
  <si>
    <t>EA für Nicht-Wohngebäude</t>
  </si>
  <si>
    <t>EA für Wohngebäude</t>
  </si>
  <si>
    <t>EA sonstige Gebäude</t>
  </si>
  <si>
    <t>Erst seit vergangenem Jahr im Besitz der Gemeinde, noch kein Energieausweis -&gt; wurde bereits beauftragt</t>
  </si>
  <si>
    <t>keine Daten vorhanden</t>
  </si>
  <si>
    <t>↑ gemeinsamer Stromzähler</t>
  </si>
  <si>
    <t>eigener Stromzähler - keine Daten vorhanden, Gas gemeinsam mit Wohnung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</si>
</sst>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&quot; m²&quot;"/>
    <numFmt numFmtId="165" formatCode="#,##0.0&quot; kWh/m²a&quot;"/>
    <numFmt numFmtId="166" formatCode="#,##0.0&quot; kWh&quot;"/>
    <numFmt numFmtId="167" formatCode="#,##0&quot; m²&quot;"/>
  </numFmts>
  <fonts count="19" x14ac:knownFonts="1">
    <font>
      <sz val="11"/>
      <color rgb="FF000000"/>
      <name val="Calibri"/>
      <family val="2"/>
    </font>
    <font>
      <b/>
      <sz val="10"/>
      <color theme="1"/>
      <name val="Roboto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6"/>
      <color rgb="FF000000"/>
      <name val="Calibri"/>
      <family val="2"/>
    </font>
    <font>
      <sz val="24"/>
      <color rgb="FF000000"/>
      <name val="Calibri"/>
      <family val="2"/>
    </font>
    <font>
      <sz val="22"/>
      <color rgb="FF000000"/>
      <name val="Calibri"/>
      <family val="2"/>
    </font>
    <font>
      <sz val="20"/>
      <color rgb="FF000000"/>
      <name val="Calibri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1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4" xfId="0" applyBorder="1"/>
    <xf numFmtId="0" fontId="0" fillId="0" borderId="0" xfId="0" applyBorder="1"/>
    <xf numFmtId="1" fontId="0" fillId="0" borderId="0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/>
    <xf numFmtId="1" fontId="0" fillId="0" borderId="17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9" xfId="0" applyBorder="1"/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2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0" fillId="0" borderId="5" xfId="0" applyBorder="1"/>
    <xf numFmtId="0" fontId="0" fillId="0" borderId="16" xfId="0" applyBorder="1"/>
    <xf numFmtId="2" fontId="0" fillId="0" borderId="0" xfId="0" applyNumberFormat="1" applyBorder="1"/>
    <xf numFmtId="2" fontId="0" fillId="0" borderId="16" xfId="0" applyNumberFormat="1" applyBorder="1"/>
    <xf numFmtId="3" fontId="0" fillId="0" borderId="0" xfId="0" applyNumberFormat="1"/>
    <xf numFmtId="3" fontId="0" fillId="0" borderId="18" xfId="0" applyNumberFormat="1" applyBorder="1"/>
    <xf numFmtId="3" fontId="0" fillId="0" borderId="17" xfId="0" applyNumberFormat="1" applyBorder="1"/>
    <xf numFmtId="0" fontId="0" fillId="5" borderId="0" xfId="0" applyFill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1" fontId="0" fillId="5" borderId="5" xfId="0" applyNumberFormat="1" applyFill="1" applyBorder="1" applyAlignment="1">
      <alignment horizontal="center"/>
    </xf>
    <xf numFmtId="2" fontId="0" fillId="5" borderId="17" xfId="0" applyNumberFormat="1" applyFill="1" applyBorder="1" applyAlignment="1">
      <alignment horizontal="center"/>
    </xf>
    <xf numFmtId="1" fontId="0" fillId="5" borderId="16" xfId="0" applyNumberForma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2" fontId="4" fillId="0" borderId="0" xfId="0" applyNumberFormat="1" applyFont="1"/>
    <xf numFmtId="0" fontId="4" fillId="0" borderId="4" xfId="0" applyFont="1" applyBorder="1"/>
    <xf numFmtId="0" fontId="4" fillId="0" borderId="0" xfId="0" applyFont="1" applyBorder="1"/>
    <xf numFmtId="1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5" borderId="0" xfId="0" applyFont="1" applyFill="1" applyBorder="1" applyAlignment="1">
      <alignment horizontal="center"/>
    </xf>
    <xf numFmtId="2" fontId="4" fillId="5" borderId="0" xfId="0" applyNumberFormat="1" applyFont="1" applyFill="1" applyAlignment="1">
      <alignment horizontal="center"/>
    </xf>
    <xf numFmtId="0" fontId="4" fillId="0" borderId="5" xfId="0" applyFont="1" applyBorder="1"/>
    <xf numFmtId="1" fontId="4" fillId="5" borderId="5" xfId="0" applyNumberFormat="1" applyFont="1" applyFill="1" applyBorder="1" applyAlignment="1">
      <alignment horizontal="center"/>
    </xf>
    <xf numFmtId="0" fontId="4" fillId="7" borderId="7" xfId="0" applyFont="1" applyFill="1" applyBorder="1"/>
    <xf numFmtId="167" fontId="4" fillId="7" borderId="8" xfId="0" applyNumberFormat="1" applyFont="1" applyFill="1" applyBorder="1" applyAlignment="1">
      <alignment horizontal="left"/>
    </xf>
    <xf numFmtId="167" fontId="4" fillId="0" borderId="0" xfId="0" applyNumberFormat="1" applyFont="1" applyBorder="1" applyAlignment="1">
      <alignment horizontal="left"/>
    </xf>
    <xf numFmtId="0" fontId="4" fillId="7" borderId="9" xfId="0" applyFont="1" applyFill="1" applyBorder="1"/>
    <xf numFmtId="164" fontId="4" fillId="7" borderId="10" xfId="0" applyNumberFormat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5" fontId="4" fillId="7" borderId="10" xfId="0" applyNumberFormat="1" applyFont="1" applyFill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0" fontId="4" fillId="7" borderId="11" xfId="0" applyFont="1" applyFill="1" applyBorder="1"/>
    <xf numFmtId="166" fontId="4" fillId="7" borderId="12" xfId="0" applyNumberFormat="1" applyFont="1" applyFill="1" applyBorder="1" applyAlignment="1">
      <alignment horizontal="left"/>
    </xf>
    <xf numFmtId="166" fontId="4" fillId="0" borderId="0" xfId="0" applyNumberFormat="1" applyFont="1" applyBorder="1" applyAlignment="1">
      <alignment horizontal="left"/>
    </xf>
    <xf numFmtId="0" fontId="0" fillId="0" borderId="22" xfId="0" applyBorder="1"/>
    <xf numFmtId="0" fontId="3" fillId="0" borderId="22" xfId="0" applyFont="1" applyBorder="1"/>
    <xf numFmtId="0" fontId="5" fillId="7" borderId="0" xfId="0" applyFont="1" applyFill="1" applyBorder="1"/>
    <xf numFmtId="0" fontId="7" fillId="7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8" borderId="21" xfId="0" applyFont="1" applyFill="1" applyBorder="1" applyAlignment="1" applyProtection="1">
      <alignment vertical="center"/>
      <protection locked="0"/>
    </xf>
    <xf numFmtId="0" fontId="1" fillId="8" borderId="2" xfId="0" applyFont="1" applyFill="1" applyBorder="1" applyAlignment="1" applyProtection="1">
      <alignment vertical="center"/>
      <protection locked="0"/>
    </xf>
    <xf numFmtId="0" fontId="1" fillId="8" borderId="20" xfId="0" applyFont="1" applyFill="1" applyBorder="1" applyAlignment="1" applyProtection="1">
      <alignment vertical="center"/>
      <protection locked="0"/>
    </xf>
    <xf numFmtId="0" fontId="1" fillId="8" borderId="15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3" borderId="2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17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0" fontId="15" fillId="0" borderId="0" xfId="0" applyFont="1"/>
    <xf numFmtId="0" fontId="12" fillId="0" borderId="5" xfId="0" applyFont="1" applyBorder="1"/>
    <xf numFmtId="0" fontId="10" fillId="5" borderId="0" xfId="0" applyFont="1" applyFill="1" applyBorder="1" applyAlignment="1">
      <alignment horizontal="center"/>
    </xf>
    <xf numFmtId="0" fontId="5" fillId="0" borderId="4" xfId="0" applyFont="1" applyBorder="1"/>
    <xf numFmtId="0" fontId="16" fillId="0" borderId="4" xfId="0" applyFont="1" applyBorder="1"/>
    <xf numFmtId="0" fontId="2" fillId="6" borderId="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left" vertical="top" wrapText="1"/>
    </xf>
    <xf numFmtId="0" fontId="6" fillId="7" borderId="19" xfId="0" applyFont="1" applyFill="1" applyBorder="1" applyAlignment="1">
      <alignment horizontal="left" vertical="top" wrapText="1"/>
    </xf>
    <xf numFmtId="0" fontId="6" fillId="7" borderId="24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6" fillId="7" borderId="0" xfId="0" applyFon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left" vertical="top" wrapText="1"/>
    </xf>
    <xf numFmtId="0" fontId="6" fillId="7" borderId="18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left" vertical="top" wrapText="1"/>
    </xf>
    <xf numFmtId="0" fontId="6" fillId="7" borderId="16" xfId="0" applyFont="1" applyFill="1" applyBorder="1" applyAlignment="1">
      <alignment horizontal="left" vertical="top" wrapText="1"/>
    </xf>
    <xf numFmtId="0" fontId="0" fillId="0" borderId="22" xfId="0" applyBorder="1" applyAlignment="1">
      <alignment horizontal="left" vertical="center"/>
    </xf>
    <xf numFmtId="0" fontId="18" fillId="0" borderId="4" xfId="0" applyFont="1" applyBorder="1"/>
    <xf numFmtId="0" fontId="18" fillId="0" borderId="0" xfId="0" applyFont="1" applyAlignment="1">
      <alignment horizontal="left"/>
    </xf>
    <xf numFmtId="2" fontId="17" fillId="0" borderId="0" xfId="0" applyNumberFormat="1" applyFont="1"/>
    <xf numFmtId="2" fontId="15" fillId="0" borderId="0" xfId="0" applyNumberFormat="1" applyFont="1"/>
    <xf numFmtId="3" fontId="9" fillId="0" borderId="0" xfId="0" applyNumberFormat="1" applyFont="1"/>
  </cellXfs>
  <cellStyles count="1">
    <cellStyle name="Standard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773293</xdr:colOff>
      <xdr:row>2</xdr:row>
      <xdr:rowOff>150767</xdr:rowOff>
    </xdr:from>
    <xdr:to>
      <xdr:col>27</xdr:col>
      <xdr:colOff>21905</xdr:colOff>
      <xdr:row>3</xdr:row>
      <xdr:rowOff>609069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2351C-C214-6DDE-FCE1-91F5A5BA1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59543" y="1579517"/>
          <a:ext cx="1201237" cy="1172677"/>
        </a:xfrm>
        <a:prstGeom prst="rect">
          <a:avLst/>
        </a:prstGeom>
      </xdr:spPr>
    </xdr:pic>
    <xdr:clientData/>
  </xdr:twoCellAnchor>
  <xdr:twoCellAnchor editAs="oneCell">
    <xdr:from>
      <xdr:col>21</xdr:col>
      <xdr:colOff>2917236</xdr:colOff>
      <xdr:row>2</xdr:row>
      <xdr:rowOff>171995</xdr:rowOff>
    </xdr:from>
    <xdr:to>
      <xdr:col>25</xdr:col>
      <xdr:colOff>363588</xdr:colOff>
      <xdr:row>4</xdr:row>
      <xdr:rowOff>93106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ECEA0BC-CF62-E85F-602B-AEBA706FF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31236" y="1600745"/>
          <a:ext cx="4010982" cy="1349861"/>
        </a:xfrm>
        <a:prstGeom prst="rect">
          <a:avLst/>
        </a:prstGeom>
      </xdr:spPr>
    </xdr:pic>
    <xdr:clientData/>
  </xdr:twoCellAnchor>
  <xdr:twoCellAnchor editAs="oneCell">
    <xdr:from>
      <xdr:col>21</xdr:col>
      <xdr:colOff>2800227</xdr:colOff>
      <xdr:row>4</xdr:row>
      <xdr:rowOff>445853</xdr:rowOff>
    </xdr:from>
    <xdr:to>
      <xdr:col>23</xdr:col>
      <xdr:colOff>250507</xdr:colOff>
      <xdr:row>6</xdr:row>
      <xdr:rowOff>379547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53E269B-AB94-A154-80FF-E3FF2F6A5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14227" y="3303353"/>
          <a:ext cx="1934650" cy="1362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692466</xdr:colOff>
      <xdr:row>4</xdr:row>
      <xdr:rowOff>491156</xdr:rowOff>
    </xdr:from>
    <xdr:to>
      <xdr:col>27</xdr:col>
      <xdr:colOff>2855</xdr:colOff>
      <xdr:row>6</xdr:row>
      <xdr:rowOff>415621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FACC3A9-2709-8F03-27AA-0225FC721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83216" y="3348656"/>
          <a:ext cx="3351847" cy="135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1AD4-F82C-4D14-85AA-23737B3A44F0}">
  <sheetPr>
    <tabColor rgb="FF92D050"/>
  </sheetPr>
  <dimension ref="A1:AD99"/>
  <sheetViews>
    <sheetView tabSelected="1" topLeftCell="D5" zoomScale="80" zoomScaleNormal="80" workbookViewId="0">
      <selection activeCell="J28" sqref="J28"/>
    </sheetView>
  </sheetViews>
  <sheetFormatPr baseColWidth="10" defaultRowHeight="15" x14ac:dyDescent="0.25"/>
  <cols>
    <col min="1" max="1" width="14.5703125" customWidth="1"/>
    <col min="2" max="2" width="31.28515625" customWidth="1"/>
    <col min="3" max="3" width="89.28515625" customWidth="1"/>
    <col min="4" max="4" width="35.28515625" bestFit="1" customWidth="1"/>
    <col min="5" max="5" width="63.85546875" bestFit="1" customWidth="1"/>
    <col min="6" max="6" width="11.42578125" customWidth="1"/>
    <col min="7" max="7" width="19.85546875" customWidth="1"/>
    <col min="8" max="8" width="20.42578125" style="6" customWidth="1"/>
    <col min="9" max="11" width="16" style="20" customWidth="1"/>
    <col min="12" max="12" width="21" style="20" customWidth="1"/>
    <col min="13" max="13" width="26" style="6" customWidth="1"/>
    <col min="14" max="14" width="25.140625" style="6" customWidth="1"/>
    <col min="15" max="15" width="23" style="6" bestFit="1" customWidth="1"/>
    <col min="16" max="16" width="13.28515625" style="6" customWidth="1"/>
    <col min="17" max="17" width="28.7109375" style="1" bestFit="1" customWidth="1"/>
    <col min="18" max="18" width="13.28515625" style="2" customWidth="1"/>
    <col min="19" max="19" width="15.28515625" bestFit="1" customWidth="1"/>
    <col min="20" max="21" width="13.28515625" customWidth="1"/>
    <col min="22" max="22" width="42.7109375" bestFit="1" customWidth="1"/>
    <col min="23" max="23" width="22.7109375" bestFit="1" customWidth="1"/>
    <col min="24" max="26" width="15.28515625" bestFit="1" customWidth="1"/>
    <col min="27" max="27" width="13.28515625" style="6" customWidth="1"/>
  </cols>
  <sheetData>
    <row r="1" spans="1:30" ht="55.15" customHeight="1" thickBot="1" x14ac:dyDescent="0.35">
      <c r="A1" s="60" t="s">
        <v>41</v>
      </c>
      <c r="I1" s="59"/>
      <c r="J1" s="59"/>
      <c r="K1" s="59"/>
      <c r="L1" s="59"/>
      <c r="M1" s="59"/>
      <c r="N1" s="59"/>
      <c r="O1" s="59"/>
      <c r="P1" s="59"/>
      <c r="Q1" s="59"/>
      <c r="R1" s="59"/>
      <c r="AA1"/>
    </row>
    <row r="2" spans="1:30" ht="55.15" customHeight="1" x14ac:dyDescent="0.25">
      <c r="C2" s="96" t="s">
        <v>14</v>
      </c>
      <c r="D2" s="100"/>
      <c r="E2" s="17"/>
      <c r="F2" s="102" t="s">
        <v>40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AA2"/>
    </row>
    <row r="3" spans="1:30" ht="55.15" customHeight="1" thickBot="1" x14ac:dyDescent="0.3">
      <c r="C3" s="98"/>
      <c r="D3" s="101"/>
      <c r="E3" s="17"/>
      <c r="F3" s="103" t="s">
        <v>43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5"/>
      <c r="AA3"/>
    </row>
    <row r="4" spans="1:30" s="32" customFormat="1" ht="55.15" customHeight="1" x14ac:dyDescent="0.55000000000000004">
      <c r="C4" s="46" t="s">
        <v>9</v>
      </c>
      <c r="D4" s="47">
        <f>SUM(AA12:AA32)</f>
        <v>335</v>
      </c>
      <c r="E4" s="48"/>
      <c r="F4" s="106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</row>
    <row r="5" spans="1:30" s="32" customFormat="1" ht="55.15" customHeight="1" x14ac:dyDescent="0.55000000000000004">
      <c r="C5" s="49" t="s">
        <v>10</v>
      </c>
      <c r="D5" s="50">
        <f>D4*0.03</f>
        <v>10.049999999999999</v>
      </c>
      <c r="E5" s="51"/>
      <c r="F5" s="106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</row>
    <row r="6" spans="1:30" s="32" customFormat="1" ht="55.15" customHeight="1" x14ac:dyDescent="0.55000000000000004">
      <c r="C6" s="49" t="s">
        <v>11</v>
      </c>
      <c r="D6" s="52">
        <v>90</v>
      </c>
      <c r="E6" s="53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W6"/>
    </row>
    <row r="7" spans="1:30" s="32" customFormat="1" ht="55.15" customHeight="1" thickBot="1" x14ac:dyDescent="0.6">
      <c r="C7" s="54" t="s">
        <v>12</v>
      </c>
      <c r="D7" s="55">
        <f>D5*D6</f>
        <v>904.49999999999989</v>
      </c>
      <c r="E7" s="56"/>
      <c r="F7" s="109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</row>
    <row r="8" spans="1:30" ht="15.75" thickBot="1" x14ac:dyDescent="0.3">
      <c r="H8"/>
      <c r="I8"/>
      <c r="J8"/>
      <c r="K8"/>
      <c r="L8"/>
      <c r="M8"/>
      <c r="AA8"/>
    </row>
    <row r="9" spans="1:30" ht="14.45" customHeight="1" x14ac:dyDescent="0.25">
      <c r="A9" s="96" t="s">
        <v>13</v>
      </c>
      <c r="B9" s="97"/>
      <c r="C9" s="97"/>
      <c r="D9" s="97"/>
      <c r="E9" s="97"/>
      <c r="F9" s="97"/>
      <c r="G9" s="97"/>
      <c r="H9" s="97"/>
      <c r="I9" s="96" t="s">
        <v>30</v>
      </c>
      <c r="J9" s="97"/>
      <c r="K9" s="97"/>
      <c r="L9" s="97"/>
      <c r="M9" s="97"/>
      <c r="N9" s="90" t="s">
        <v>31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2"/>
    </row>
    <row r="10" spans="1:30" ht="15.75" thickBot="1" x14ac:dyDescent="0.3">
      <c r="A10" s="98"/>
      <c r="B10" s="99"/>
      <c r="C10" s="99"/>
      <c r="D10" s="99"/>
      <c r="E10" s="99"/>
      <c r="F10" s="99"/>
      <c r="G10" s="99"/>
      <c r="H10" s="99"/>
      <c r="I10" s="98"/>
      <c r="J10" s="99"/>
      <c r="K10" s="99"/>
      <c r="L10" s="99"/>
      <c r="M10" s="99"/>
      <c r="N10" s="93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5"/>
    </row>
    <row r="11" spans="1:30" s="77" customFormat="1" ht="58.9" customHeight="1" thickBot="1" x14ac:dyDescent="0.3">
      <c r="A11" s="61" t="s">
        <v>0</v>
      </c>
      <c r="B11" s="62" t="s">
        <v>8</v>
      </c>
      <c r="C11" s="63" t="s">
        <v>7</v>
      </c>
      <c r="D11" s="62" t="s">
        <v>34</v>
      </c>
      <c r="E11" s="63" t="s">
        <v>25</v>
      </c>
      <c r="F11" s="63" t="s">
        <v>1</v>
      </c>
      <c r="G11" s="63" t="s">
        <v>4</v>
      </c>
      <c r="H11" s="64" t="s">
        <v>42</v>
      </c>
      <c r="I11" s="65" t="s">
        <v>26</v>
      </c>
      <c r="J11" s="66" t="s">
        <v>27</v>
      </c>
      <c r="K11" s="67" t="s">
        <v>28</v>
      </c>
      <c r="L11" s="66" t="s">
        <v>29</v>
      </c>
      <c r="M11" s="68" t="s">
        <v>3</v>
      </c>
      <c r="N11" s="69" t="s">
        <v>15</v>
      </c>
      <c r="O11" s="70" t="s">
        <v>24</v>
      </c>
      <c r="P11" s="71" t="s">
        <v>16</v>
      </c>
      <c r="Q11" s="72" t="s">
        <v>5</v>
      </c>
      <c r="R11" s="72" t="s">
        <v>6</v>
      </c>
      <c r="S11" s="72" t="s">
        <v>17</v>
      </c>
      <c r="T11" s="72" t="s">
        <v>18</v>
      </c>
      <c r="U11" s="72" t="s">
        <v>2</v>
      </c>
      <c r="V11" s="73" t="s">
        <v>3</v>
      </c>
      <c r="W11" s="74" t="s">
        <v>19</v>
      </c>
      <c r="X11" s="75" t="s">
        <v>20</v>
      </c>
      <c r="Y11" s="75" t="s">
        <v>21</v>
      </c>
      <c r="Z11" s="74" t="s">
        <v>22</v>
      </c>
      <c r="AA11" s="76" t="s">
        <v>23</v>
      </c>
    </row>
    <row r="12" spans="1:30" s="32" customFormat="1" ht="39" customHeight="1" x14ac:dyDescent="0.55000000000000004">
      <c r="A12" s="35"/>
      <c r="B12" s="84" t="s">
        <v>44</v>
      </c>
      <c r="C12" s="79" t="s">
        <v>45</v>
      </c>
      <c r="D12" s="32" t="s">
        <v>35</v>
      </c>
      <c r="E12" s="32" t="s">
        <v>36</v>
      </c>
      <c r="F12" s="80">
        <v>1960</v>
      </c>
      <c r="G12" s="83" t="s">
        <v>46</v>
      </c>
      <c r="H12" s="44" t="s">
        <v>47</v>
      </c>
      <c r="I12" s="33">
        <v>5601</v>
      </c>
      <c r="J12" s="117">
        <v>54212</v>
      </c>
      <c r="K12" s="33" t="s">
        <v>48</v>
      </c>
      <c r="L12" s="33" t="s">
        <v>48</v>
      </c>
      <c r="M12" s="34"/>
      <c r="N12" s="5" t="s">
        <v>87</v>
      </c>
      <c r="O12" s="36" t="s">
        <v>35</v>
      </c>
      <c r="P12" s="37">
        <v>340</v>
      </c>
      <c r="Q12" s="38">
        <v>41159</v>
      </c>
      <c r="R12" s="39" t="str">
        <f ca="1">IF(Q12="","",IF((TODAY()-3652)&gt;Q12,"Nein","Ja"))</f>
        <v>Nein</v>
      </c>
      <c r="S12" s="37">
        <v>28.61</v>
      </c>
      <c r="T12" s="40">
        <v>1.75</v>
      </c>
      <c r="U12" s="40">
        <v>1.4</v>
      </c>
      <c r="V12" s="41"/>
      <c r="W12" s="42" t="str">
        <f t="shared" ref="W12:W32" si="0">IF(E12="von der Gemeinde genutzt (gemietet oder gepachtet)","Nein",IF(O12="Ja","Nein",IF(AND(P12&lt;250,P12&gt;0),"Nein",IF(D12="Ja","eventuell",IF(OR(D12="",P12="",Z12=""),"",IF(AND(D12="Nein",P12&gt;=250,S12&gt;Z12),"Ja","Nein"))))))</f>
        <v>Nein</v>
      </c>
      <c r="X12" s="43">
        <f>IF(T12="","",17*(1+2.9/T12))</f>
        <v>45.171428571428571</v>
      </c>
      <c r="Y12" s="43">
        <f>IF(T12="","",25*(1+2.5/T12))</f>
        <v>60.714285714285722</v>
      </c>
      <c r="Z12" s="43">
        <f>IF(U12&lt;=0.95,Y12,X12)</f>
        <v>45.171428571428571</v>
      </c>
      <c r="AA12" s="45"/>
    </row>
    <row r="13" spans="1:30" s="32" customFormat="1" ht="39" customHeight="1" x14ac:dyDescent="0.55000000000000004">
      <c r="A13" s="35"/>
      <c r="B13" s="81" t="s">
        <v>51</v>
      </c>
      <c r="C13" s="79" t="s">
        <v>45</v>
      </c>
      <c r="D13" s="32" t="s">
        <v>35</v>
      </c>
      <c r="E13" s="32" t="s">
        <v>36</v>
      </c>
      <c r="F13" s="80">
        <v>1960</v>
      </c>
      <c r="G13" s="32" t="s">
        <v>54</v>
      </c>
      <c r="H13" s="44" t="s">
        <v>47</v>
      </c>
      <c r="I13" s="33" t="s">
        <v>48</v>
      </c>
      <c r="J13" s="33" t="s">
        <v>48</v>
      </c>
      <c r="K13" s="33" t="s">
        <v>48</v>
      </c>
      <c r="L13" s="33" t="s">
        <v>48</v>
      </c>
      <c r="M13" s="116" t="s">
        <v>91</v>
      </c>
      <c r="N13" s="113" t="s">
        <v>87</v>
      </c>
      <c r="O13" s="36" t="s">
        <v>35</v>
      </c>
      <c r="P13" s="37">
        <v>77</v>
      </c>
      <c r="Q13" s="38">
        <v>41152</v>
      </c>
      <c r="R13" s="39" t="str">
        <f t="shared" ref="R13:R17" ca="1" si="1">IF(Q13="","",IF((TODAY()-3652)&gt;Q13,"Nein","Ja"))</f>
        <v>Nein</v>
      </c>
      <c r="S13" s="37">
        <v>27.57</v>
      </c>
      <c r="T13" s="40">
        <v>2.41</v>
      </c>
      <c r="U13" s="40">
        <v>1.45</v>
      </c>
      <c r="V13" s="41"/>
      <c r="W13" s="42" t="str">
        <f t="shared" si="0"/>
        <v>Nein</v>
      </c>
      <c r="X13" s="43">
        <f t="shared" ref="X13:X17" si="2">IF(T13="","",17*(1+2.9/T13))</f>
        <v>37.456431535269715</v>
      </c>
      <c r="Y13" s="43">
        <f t="shared" ref="Y13:Y17" si="3">IF(T13="","",25*(1+2.5/T13))</f>
        <v>50.933609958506224</v>
      </c>
      <c r="Z13" s="43">
        <f>IF(U13&lt;=0.95,Y13,X13)</f>
        <v>37.456431535269715</v>
      </c>
      <c r="AA13" s="45" t="str">
        <f>IF(W13="Ja",P13,"")</f>
        <v/>
      </c>
    </row>
    <row r="14" spans="1:30" s="32" customFormat="1" ht="39" customHeight="1" x14ac:dyDescent="0.55000000000000004">
      <c r="A14" s="35"/>
      <c r="B14" s="32" t="s">
        <v>52</v>
      </c>
      <c r="C14" s="79" t="s">
        <v>45</v>
      </c>
      <c r="D14" s="32" t="s">
        <v>35</v>
      </c>
      <c r="E14" s="32" t="s">
        <v>36</v>
      </c>
      <c r="F14" s="80">
        <v>1960</v>
      </c>
      <c r="G14" s="80" t="s">
        <v>52</v>
      </c>
      <c r="H14" s="44" t="s">
        <v>47</v>
      </c>
      <c r="I14" s="32" t="s">
        <v>48</v>
      </c>
      <c r="J14" s="33" t="s">
        <v>48</v>
      </c>
      <c r="K14" s="33" t="s">
        <v>48</v>
      </c>
      <c r="L14" s="33" t="s">
        <v>48</v>
      </c>
      <c r="M14" s="115" t="s">
        <v>93</v>
      </c>
      <c r="N14" s="88" t="s">
        <v>88</v>
      </c>
      <c r="O14" s="36" t="s">
        <v>35</v>
      </c>
      <c r="P14" s="37">
        <v>113</v>
      </c>
      <c r="Q14" s="38">
        <v>41152</v>
      </c>
      <c r="R14" s="39" t="str">
        <f t="shared" ca="1" si="1"/>
        <v>Nein</v>
      </c>
      <c r="S14" s="37">
        <v>88.24</v>
      </c>
      <c r="T14" s="40">
        <v>2.16</v>
      </c>
      <c r="U14" s="40">
        <v>1.25</v>
      </c>
      <c r="V14" s="41"/>
      <c r="W14" s="42" t="str">
        <f t="shared" si="0"/>
        <v>Nein</v>
      </c>
      <c r="X14" s="43">
        <f t="shared" si="2"/>
        <v>39.824074074074076</v>
      </c>
      <c r="Y14" s="43">
        <f t="shared" si="3"/>
        <v>53.935185185185183</v>
      </c>
      <c r="Z14" s="43">
        <f t="shared" ref="Z14:Z17" si="4">IF(U14&lt;=0.95,Y14,X14)</f>
        <v>39.824074074074076</v>
      </c>
      <c r="AA14" s="45" t="str">
        <f t="shared" ref="AA14:AA17" si="5">IF(W14="Ja",P14,"")</f>
        <v/>
      </c>
    </row>
    <row r="15" spans="1:30" s="32" customFormat="1" ht="39" customHeight="1" x14ac:dyDescent="0.55000000000000004">
      <c r="A15" s="35"/>
      <c r="B15" s="82" t="s">
        <v>49</v>
      </c>
      <c r="C15" s="79" t="s">
        <v>50</v>
      </c>
      <c r="D15" s="32" t="s">
        <v>35</v>
      </c>
      <c r="E15" s="32" t="s">
        <v>36</v>
      </c>
      <c r="F15" s="80">
        <v>1961</v>
      </c>
      <c r="G15" s="32" t="s">
        <v>53</v>
      </c>
      <c r="H15" s="44" t="s">
        <v>47</v>
      </c>
      <c r="I15" s="33">
        <v>5083</v>
      </c>
      <c r="J15" s="33" t="s">
        <v>48</v>
      </c>
      <c r="K15" s="33" t="s">
        <v>48</v>
      </c>
      <c r="L15" s="33" t="s">
        <v>48</v>
      </c>
      <c r="M15" s="34"/>
      <c r="N15" s="35"/>
      <c r="O15" s="36" t="s">
        <v>35</v>
      </c>
      <c r="P15" s="37"/>
      <c r="Q15" s="38"/>
      <c r="R15" s="39" t="str">
        <f t="shared" ca="1" si="1"/>
        <v/>
      </c>
      <c r="S15" s="37"/>
      <c r="T15" s="40"/>
      <c r="U15" s="40"/>
      <c r="V15" s="114" t="s">
        <v>90</v>
      </c>
      <c r="W15" s="42" t="str">
        <f t="shared" si="0"/>
        <v/>
      </c>
      <c r="X15" s="43" t="str">
        <f t="shared" si="2"/>
        <v/>
      </c>
      <c r="Y15" s="43" t="str">
        <f t="shared" si="3"/>
        <v/>
      </c>
      <c r="Z15" s="43" t="str">
        <f t="shared" si="4"/>
        <v/>
      </c>
      <c r="AA15" s="45" t="str">
        <f t="shared" si="5"/>
        <v/>
      </c>
    </row>
    <row r="16" spans="1:30" s="32" customFormat="1" ht="39" customHeight="1" x14ac:dyDescent="0.55000000000000004">
      <c r="A16" s="35"/>
      <c r="B16" s="85" t="s">
        <v>55</v>
      </c>
      <c r="C16" s="32" t="s">
        <v>56</v>
      </c>
      <c r="D16" s="32" t="s">
        <v>35</v>
      </c>
      <c r="E16" s="32" t="s">
        <v>36</v>
      </c>
      <c r="F16" s="80">
        <v>1993</v>
      </c>
      <c r="G16" s="85" t="s">
        <v>73</v>
      </c>
      <c r="H16" s="86" t="s">
        <v>81</v>
      </c>
      <c r="I16" s="33">
        <v>7900</v>
      </c>
      <c r="J16" s="117">
        <v>56696</v>
      </c>
      <c r="K16" s="33" t="s">
        <v>48</v>
      </c>
      <c r="L16" s="33" t="s">
        <v>48</v>
      </c>
      <c r="N16" s="89" t="s">
        <v>84</v>
      </c>
      <c r="O16" s="36" t="s">
        <v>35</v>
      </c>
      <c r="P16" s="37">
        <v>406</v>
      </c>
      <c r="Q16" s="38">
        <v>41092</v>
      </c>
      <c r="R16" s="39" t="str">
        <f t="shared" ca="1" si="1"/>
        <v>Nein</v>
      </c>
      <c r="S16" s="37">
        <v>22.22</v>
      </c>
      <c r="T16" s="40">
        <v>1.79</v>
      </c>
      <c r="U16" s="40">
        <v>1.5</v>
      </c>
      <c r="V16" s="41"/>
      <c r="W16" s="42" t="str">
        <f t="shared" si="0"/>
        <v>Nein</v>
      </c>
      <c r="X16" s="43">
        <f t="shared" si="2"/>
        <v>44.541899441340789</v>
      </c>
      <c r="Y16" s="43">
        <f t="shared" si="3"/>
        <v>59.916201117318437</v>
      </c>
      <c r="Z16" s="43">
        <f t="shared" si="4"/>
        <v>44.541899441340789</v>
      </c>
      <c r="AA16" s="45"/>
      <c r="AD16"/>
    </row>
    <row r="17" spans="1:27" s="32" customFormat="1" ht="39" customHeight="1" x14ac:dyDescent="0.55000000000000004">
      <c r="A17" s="35"/>
      <c r="B17" s="83" t="s">
        <v>57</v>
      </c>
      <c r="C17" s="32" t="s">
        <v>56</v>
      </c>
      <c r="D17" s="32" t="s">
        <v>35</v>
      </c>
      <c r="E17" s="32" t="s">
        <v>36</v>
      </c>
      <c r="F17" s="80">
        <v>1900</v>
      </c>
      <c r="G17" s="82" t="s">
        <v>74</v>
      </c>
      <c r="H17" s="86" t="s">
        <v>81</v>
      </c>
      <c r="I17" s="33" t="s">
        <v>48</v>
      </c>
      <c r="J17" s="33" t="s">
        <v>48</v>
      </c>
      <c r="K17" s="33" t="s">
        <v>48</v>
      </c>
      <c r="L17" s="33" t="s">
        <v>48</v>
      </c>
      <c r="M17" s="16" t="s">
        <v>92</v>
      </c>
      <c r="N17" s="88" t="s">
        <v>89</v>
      </c>
      <c r="O17" s="36" t="s">
        <v>35</v>
      </c>
      <c r="P17" s="37">
        <v>205</v>
      </c>
      <c r="Q17" s="38">
        <v>41092</v>
      </c>
      <c r="R17" s="39" t="str">
        <f t="shared" ca="1" si="1"/>
        <v>Nein</v>
      </c>
      <c r="S17" s="37"/>
      <c r="T17" s="40">
        <v>1.57</v>
      </c>
      <c r="U17" s="40"/>
      <c r="V17" s="41"/>
      <c r="W17" s="42" t="str">
        <f t="shared" si="0"/>
        <v>Nein</v>
      </c>
      <c r="X17" s="43">
        <f t="shared" si="2"/>
        <v>48.401273885350321</v>
      </c>
      <c r="Y17" s="43">
        <f t="shared" si="3"/>
        <v>64.808917197452232</v>
      </c>
      <c r="Z17" s="43">
        <f t="shared" si="4"/>
        <v>64.808917197452232</v>
      </c>
      <c r="AA17" s="45" t="str">
        <f t="shared" si="5"/>
        <v/>
      </c>
    </row>
    <row r="18" spans="1:27" ht="39" customHeight="1" x14ac:dyDescent="0.55000000000000004">
      <c r="A18" s="5"/>
      <c r="B18" s="83" t="s">
        <v>60</v>
      </c>
      <c r="C18" s="32" t="s">
        <v>61</v>
      </c>
      <c r="D18" s="32" t="s">
        <v>35</v>
      </c>
      <c r="E18" s="32" t="s">
        <v>36</v>
      </c>
      <c r="F18" s="80">
        <v>1965</v>
      </c>
      <c r="G18" s="81" t="s">
        <v>52</v>
      </c>
      <c r="H18" s="86" t="s">
        <v>81</v>
      </c>
      <c r="I18" s="33">
        <v>2284.114</v>
      </c>
      <c r="J18" s="33" t="s">
        <v>48</v>
      </c>
      <c r="K18" s="33" t="s">
        <v>48</v>
      </c>
      <c r="L18" s="33" t="s">
        <v>48</v>
      </c>
      <c r="M18" s="16"/>
      <c r="N18" s="89" t="s">
        <v>86</v>
      </c>
      <c r="O18" s="36" t="s">
        <v>35</v>
      </c>
      <c r="P18" s="37">
        <v>127</v>
      </c>
      <c r="Q18" s="38">
        <v>41163</v>
      </c>
      <c r="R18" s="39" t="str">
        <f t="shared" ref="R18:R32" ca="1" si="6">IF(Q18="","",IF((TODAY()-3652)&gt;Q18,"Nein","Ja"))</f>
        <v>Nein</v>
      </c>
      <c r="S18" s="37"/>
      <c r="T18" s="40">
        <v>1.28</v>
      </c>
      <c r="U18" s="40"/>
      <c r="V18" s="14"/>
      <c r="W18" s="42" t="str">
        <f t="shared" si="0"/>
        <v>Nein</v>
      </c>
      <c r="X18" s="43">
        <f t="shared" ref="X18:X32" si="7">IF(T18="","",17*(1+2.9/T18))</f>
        <v>55.515625</v>
      </c>
      <c r="Y18" s="43">
        <f t="shared" ref="Y18:Y32" si="8">IF(T18="","",25*(1+2.5/T18))</f>
        <v>73.828125</v>
      </c>
      <c r="Z18" s="43">
        <f t="shared" ref="Z18:Z32" si="9">IF(U18&lt;=0.95,Y18,X18)</f>
        <v>73.828125</v>
      </c>
      <c r="AA18" s="45" t="str">
        <f t="shared" ref="AA18:AA32" si="10">IF(W18="Ja",P18,"")</f>
        <v/>
      </c>
    </row>
    <row r="19" spans="1:27" ht="39" customHeight="1" x14ac:dyDescent="0.55000000000000004">
      <c r="A19" s="5"/>
      <c r="B19" s="83" t="s">
        <v>58</v>
      </c>
      <c r="C19" s="32" t="s">
        <v>59</v>
      </c>
      <c r="D19" s="32" t="s">
        <v>35</v>
      </c>
      <c r="E19" s="32" t="s">
        <v>36</v>
      </c>
      <c r="F19" s="80">
        <v>1950</v>
      </c>
      <c r="G19" s="83" t="s">
        <v>78</v>
      </c>
      <c r="H19" s="86" t="s">
        <v>81</v>
      </c>
      <c r="I19" s="33" t="s">
        <v>48</v>
      </c>
      <c r="J19" s="33" t="s">
        <v>48</v>
      </c>
      <c r="K19" s="33" t="s">
        <v>48</v>
      </c>
      <c r="L19" s="33" t="s">
        <v>48</v>
      </c>
      <c r="M19" s="16"/>
      <c r="N19" s="89" t="s">
        <v>85</v>
      </c>
      <c r="O19" s="36" t="s">
        <v>35</v>
      </c>
      <c r="P19" s="37">
        <v>296</v>
      </c>
      <c r="Q19" s="38">
        <v>41092</v>
      </c>
      <c r="R19" s="39" t="str">
        <f t="shared" ca="1" si="6"/>
        <v>Nein</v>
      </c>
      <c r="S19" s="37"/>
      <c r="T19" s="40">
        <v>1.63</v>
      </c>
      <c r="U19" s="40">
        <v>1.75</v>
      </c>
      <c r="V19" s="14"/>
      <c r="W19" s="42" t="str">
        <f t="shared" si="0"/>
        <v>Nein</v>
      </c>
      <c r="X19" s="43">
        <f t="shared" si="7"/>
        <v>47.245398773006144</v>
      </c>
      <c r="Y19" s="43">
        <f t="shared" si="8"/>
        <v>63.343558282208591</v>
      </c>
      <c r="Z19" s="43">
        <f t="shared" si="9"/>
        <v>47.245398773006144</v>
      </c>
      <c r="AA19" s="45"/>
    </row>
    <row r="20" spans="1:27" ht="39" customHeight="1" x14ac:dyDescent="0.55000000000000004">
      <c r="A20" s="5"/>
      <c r="B20" s="83" t="s">
        <v>64</v>
      </c>
      <c r="C20" s="32" t="s">
        <v>69</v>
      </c>
      <c r="D20" s="32" t="s">
        <v>35</v>
      </c>
      <c r="E20" s="32" t="s">
        <v>36</v>
      </c>
      <c r="F20" s="80">
        <v>1997</v>
      </c>
      <c r="G20" s="82" t="s">
        <v>75</v>
      </c>
      <c r="H20" s="86" t="s">
        <v>81</v>
      </c>
      <c r="I20" s="33">
        <v>5948</v>
      </c>
      <c r="J20" s="33" t="s">
        <v>48</v>
      </c>
      <c r="K20" s="33" t="s">
        <v>48</v>
      </c>
      <c r="L20" s="33" t="s">
        <v>48</v>
      </c>
      <c r="N20" s="89" t="s">
        <v>84</v>
      </c>
      <c r="O20" s="36" t="s">
        <v>35</v>
      </c>
      <c r="P20" s="37">
        <v>409</v>
      </c>
      <c r="Q20" s="38">
        <v>40329</v>
      </c>
      <c r="R20" s="39" t="str">
        <f t="shared" ca="1" si="6"/>
        <v>Nein</v>
      </c>
      <c r="S20" s="37">
        <v>14.63</v>
      </c>
      <c r="T20" s="40">
        <v>1.55</v>
      </c>
      <c r="U20" s="40"/>
      <c r="V20" s="14"/>
      <c r="W20" s="42" t="str">
        <f t="shared" si="0"/>
        <v>Nein</v>
      </c>
      <c r="X20" s="43">
        <f t="shared" si="7"/>
        <v>48.806451612903231</v>
      </c>
      <c r="Y20" s="43">
        <f t="shared" si="8"/>
        <v>65.322580645161281</v>
      </c>
      <c r="Z20" s="43">
        <f t="shared" si="9"/>
        <v>65.322580645161281</v>
      </c>
      <c r="AA20" s="45"/>
    </row>
    <row r="21" spans="1:27" ht="39" customHeight="1" x14ac:dyDescent="0.55000000000000004">
      <c r="A21" s="5"/>
      <c r="B21" s="83" t="s">
        <v>83</v>
      </c>
      <c r="C21" s="32" t="s">
        <v>69</v>
      </c>
      <c r="D21" s="32" t="s">
        <v>35</v>
      </c>
      <c r="E21" s="32" t="s">
        <v>36</v>
      </c>
      <c r="F21" s="80">
        <v>2010</v>
      </c>
      <c r="G21" s="82" t="s">
        <v>75</v>
      </c>
      <c r="H21" s="86" t="s">
        <v>81</v>
      </c>
      <c r="I21" s="33" t="s">
        <v>48</v>
      </c>
      <c r="J21" s="33" t="s">
        <v>48</v>
      </c>
      <c r="K21" s="33" t="s">
        <v>48</v>
      </c>
      <c r="L21" s="33" t="s">
        <v>48</v>
      </c>
      <c r="M21" s="16" t="s">
        <v>92</v>
      </c>
      <c r="N21" s="89" t="s">
        <v>84</v>
      </c>
      <c r="O21" s="36" t="s">
        <v>37</v>
      </c>
      <c r="P21" s="37">
        <v>347</v>
      </c>
      <c r="Q21" s="38">
        <v>40329</v>
      </c>
      <c r="R21" s="39" t="str">
        <f t="shared" ca="1" si="6"/>
        <v>Nein</v>
      </c>
      <c r="S21" s="37">
        <v>6.14</v>
      </c>
      <c r="T21" s="40">
        <v>1.47</v>
      </c>
      <c r="U21" s="40"/>
      <c r="V21" s="14"/>
      <c r="W21" s="42" t="str">
        <f>IF(E22="von der Gemeinde genutzt (gemietet oder gepachtet)","Nein",IF(O21="Ja","Nein",IF(AND(P21&lt;250,P21&gt;0),"Nein",IF(D22="Ja","eventuell",IF(OR(D22="",P21="",Z21=""),"",IF(AND(D22="Nein",P21&gt;=250,S21&gt;Z21),"Ja","Nein"))))))</f>
        <v>Nein</v>
      </c>
      <c r="X21" s="43">
        <f t="shared" si="7"/>
        <v>50.537414965986393</v>
      </c>
      <c r="Y21" s="43">
        <f t="shared" si="8"/>
        <v>67.517006802721085</v>
      </c>
      <c r="Z21" s="43">
        <f t="shared" si="9"/>
        <v>67.517006802721085</v>
      </c>
      <c r="AA21" s="45"/>
    </row>
    <row r="22" spans="1:27" ht="39" customHeight="1" x14ac:dyDescent="0.55000000000000004">
      <c r="A22" s="5"/>
      <c r="B22" s="83" t="s">
        <v>65</v>
      </c>
      <c r="C22" s="32" t="s">
        <v>70</v>
      </c>
      <c r="D22" s="32" t="s">
        <v>35</v>
      </c>
      <c r="E22" s="32" t="s">
        <v>36</v>
      </c>
      <c r="F22" s="80">
        <v>1950</v>
      </c>
      <c r="G22" s="82" t="s">
        <v>76</v>
      </c>
      <c r="H22" s="44" t="s">
        <v>82</v>
      </c>
      <c r="I22" s="33">
        <v>1112</v>
      </c>
      <c r="J22" s="33" t="s">
        <v>48</v>
      </c>
      <c r="K22" s="33" t="s">
        <v>48</v>
      </c>
      <c r="L22" s="33" t="s">
        <v>48</v>
      </c>
      <c r="M22" s="16"/>
      <c r="N22" s="89" t="s">
        <v>86</v>
      </c>
      <c r="O22" s="36" t="s">
        <v>35</v>
      </c>
      <c r="P22" s="37">
        <v>50</v>
      </c>
      <c r="Q22" s="38">
        <v>41079</v>
      </c>
      <c r="R22" s="39" t="str">
        <f t="shared" ca="1" si="6"/>
        <v>Nein</v>
      </c>
      <c r="S22" s="37"/>
      <c r="T22" s="40">
        <v>0.92</v>
      </c>
      <c r="U22" s="40"/>
      <c r="V22" s="14"/>
      <c r="W22" s="42" t="str">
        <f>IF(E23="von der Gemeinde genutzt (gemietet oder gepachtet)","Nein",IF(O22="Ja","Nein",IF(AND(P22&lt;250,P22&gt;0),"Nein",IF(D23="Ja","eventuell",IF(OR(D23="",P22="",Z22=""),"",IF(AND(D23="Nein",P22&gt;=250,S22&gt;Z22),"Ja","Nein"))))))</f>
        <v>Nein</v>
      </c>
      <c r="X22" s="43">
        <f t="shared" si="7"/>
        <v>70.58695652173914</v>
      </c>
      <c r="Y22" s="43">
        <f t="shared" si="8"/>
        <v>92.934782608695656</v>
      </c>
      <c r="Z22" s="43">
        <f t="shared" si="9"/>
        <v>92.934782608695656</v>
      </c>
      <c r="AA22" s="45" t="str">
        <f t="shared" si="10"/>
        <v/>
      </c>
    </row>
    <row r="23" spans="1:27" ht="39" customHeight="1" x14ac:dyDescent="0.55000000000000004">
      <c r="A23" s="5"/>
      <c r="B23" s="85" t="s">
        <v>62</v>
      </c>
      <c r="C23" s="32" t="s">
        <v>68</v>
      </c>
      <c r="D23" s="32" t="s">
        <v>35</v>
      </c>
      <c r="E23" s="32" t="s">
        <v>36</v>
      </c>
      <c r="F23" s="80">
        <v>1958</v>
      </c>
      <c r="G23" s="83" t="s">
        <v>79</v>
      </c>
      <c r="H23" s="86" t="s">
        <v>81</v>
      </c>
      <c r="I23" s="33">
        <v>2498</v>
      </c>
      <c r="J23" s="33" t="s">
        <v>48</v>
      </c>
      <c r="K23" s="33" t="s">
        <v>48</v>
      </c>
      <c r="L23" s="33" t="s">
        <v>48</v>
      </c>
      <c r="M23" s="16"/>
      <c r="N23" s="89" t="s">
        <v>84</v>
      </c>
      <c r="O23" s="36" t="s">
        <v>35</v>
      </c>
      <c r="P23" s="37">
        <v>134</v>
      </c>
      <c r="Q23" s="38">
        <v>41079</v>
      </c>
      <c r="R23" s="39" t="str">
        <f t="shared" ca="1" si="6"/>
        <v>Nein</v>
      </c>
      <c r="S23" s="37">
        <v>62.67</v>
      </c>
      <c r="T23" s="40">
        <v>1.57</v>
      </c>
      <c r="U23" s="40">
        <v>3</v>
      </c>
      <c r="V23" s="14"/>
      <c r="W23" s="42" t="str">
        <f>IF(E24="von der Gemeinde genutzt (gemietet oder gepachtet)","Nein",IF(O23="Ja","Nein",IF(AND(P23&lt;250,P23&gt;0),"Nein",IF(D24="Ja","eventuell",IF(OR(D24="",P23="",Z23=""),"",IF(AND(D24="Nein",P23&gt;=250,S23&gt;Z23),"Ja","Nein"))))))</f>
        <v>Nein</v>
      </c>
      <c r="X23" s="43">
        <f t="shared" si="7"/>
        <v>48.401273885350321</v>
      </c>
      <c r="Y23" s="43">
        <f t="shared" si="8"/>
        <v>64.808917197452232</v>
      </c>
      <c r="Z23" s="43">
        <f t="shared" si="9"/>
        <v>48.401273885350321</v>
      </c>
      <c r="AA23" s="45" t="str">
        <f t="shared" si="10"/>
        <v/>
      </c>
    </row>
    <row r="24" spans="1:27" ht="39" customHeight="1" x14ac:dyDescent="0.55000000000000004">
      <c r="A24" s="5"/>
      <c r="B24" s="83" t="s">
        <v>63</v>
      </c>
      <c r="C24" s="32" t="s">
        <v>68</v>
      </c>
      <c r="D24" s="32" t="s">
        <v>35</v>
      </c>
      <c r="E24" s="32" t="s">
        <v>36</v>
      </c>
      <c r="F24" s="80">
        <v>1958</v>
      </c>
      <c r="G24" s="80" t="s">
        <v>52</v>
      </c>
      <c r="H24" s="86" t="s">
        <v>81</v>
      </c>
      <c r="I24" s="33" t="s">
        <v>48</v>
      </c>
      <c r="J24" s="33" t="s">
        <v>48</v>
      </c>
      <c r="K24" s="33" t="s">
        <v>48</v>
      </c>
      <c r="L24" s="33" t="s">
        <v>48</v>
      </c>
      <c r="M24" s="16"/>
      <c r="N24" s="89" t="s">
        <v>85</v>
      </c>
      <c r="O24" s="36" t="s">
        <v>35</v>
      </c>
      <c r="P24" s="37">
        <v>114</v>
      </c>
      <c r="Q24" s="38">
        <v>41079</v>
      </c>
      <c r="R24" s="39" t="str">
        <f t="shared" ca="1" si="6"/>
        <v>Nein</v>
      </c>
      <c r="S24" s="37">
        <v>162.63999999999999</v>
      </c>
      <c r="T24" s="40">
        <v>1.28</v>
      </c>
      <c r="U24" s="40">
        <v>1.85</v>
      </c>
      <c r="V24" s="14"/>
      <c r="W24" s="42" t="str">
        <f>IF(E25="von der Gemeinde genutzt (gemietet oder gepachtet)","Nein",IF(O24="Ja","Nein",IF(AND(P24&lt;250,P24&gt;0),"Nein",IF(D25="Ja","eventuell",IF(OR(D25="",P24="",Z24=""),"",IF(AND(D25="Nein",P24&gt;=250,S24&gt;Z24),"Ja","Nein"))))))</f>
        <v>Nein</v>
      </c>
      <c r="X24" s="43">
        <f t="shared" si="7"/>
        <v>55.515625</v>
      </c>
      <c r="Y24" s="43">
        <f t="shared" si="8"/>
        <v>73.828125</v>
      </c>
      <c r="Z24" s="43">
        <f t="shared" si="9"/>
        <v>55.515625</v>
      </c>
      <c r="AA24" s="45" t="str">
        <f t="shared" si="10"/>
        <v/>
      </c>
    </row>
    <row r="25" spans="1:27" ht="39" customHeight="1" x14ac:dyDescent="0.55000000000000004">
      <c r="A25" s="5"/>
      <c r="B25" s="83" t="s">
        <v>66</v>
      </c>
      <c r="C25" s="32" t="s">
        <v>71</v>
      </c>
      <c r="D25" s="32" t="s">
        <v>35</v>
      </c>
      <c r="E25" s="32" t="s">
        <v>36</v>
      </c>
      <c r="F25" s="80">
        <v>1953</v>
      </c>
      <c r="G25" s="83" t="s">
        <v>77</v>
      </c>
      <c r="H25" s="44" t="s">
        <v>47</v>
      </c>
      <c r="I25" s="33">
        <v>2432</v>
      </c>
      <c r="J25" s="117">
        <v>10316.1</v>
      </c>
      <c r="K25" s="33" t="s">
        <v>48</v>
      </c>
      <c r="L25" s="33" t="s">
        <v>48</v>
      </c>
      <c r="M25" s="16"/>
      <c r="N25" s="89" t="s">
        <v>84</v>
      </c>
      <c r="O25" s="36" t="s">
        <v>35</v>
      </c>
      <c r="P25" s="37">
        <v>335</v>
      </c>
      <c r="Q25" s="38">
        <v>41093</v>
      </c>
      <c r="R25" s="39" t="str">
        <f t="shared" ca="1" si="6"/>
        <v>Nein</v>
      </c>
      <c r="S25" s="37">
        <v>83.09</v>
      </c>
      <c r="T25" s="40">
        <v>1.26</v>
      </c>
      <c r="U25" s="40">
        <v>3</v>
      </c>
      <c r="V25" s="14"/>
      <c r="W25" s="42" t="str">
        <f>IF(E26="von der Gemeinde genutzt (gemietet oder gepachtet)","Nein",IF(O25="Ja","Nein",IF(AND(P25&lt;250,P25&gt;0),"Nein",IF(D26="Ja","eventuell",IF(OR(D26="",P25="",Z25=""),"",IF(AND(D26="Nein",P25&gt;=250,S25&gt;Z25),"Ja","Nein"))))))</f>
        <v>Ja</v>
      </c>
      <c r="X25" s="43">
        <f t="shared" si="7"/>
        <v>56.126984126984127</v>
      </c>
      <c r="Y25" s="43">
        <f t="shared" si="8"/>
        <v>74.603174603174608</v>
      </c>
      <c r="Z25" s="43">
        <f t="shared" si="9"/>
        <v>56.126984126984127</v>
      </c>
      <c r="AA25" s="45">
        <v>335</v>
      </c>
    </row>
    <row r="26" spans="1:27" ht="39" customHeight="1" x14ac:dyDescent="0.55000000000000004">
      <c r="A26" s="5"/>
      <c r="B26" s="83" t="s">
        <v>67</v>
      </c>
      <c r="C26" s="32" t="s">
        <v>72</v>
      </c>
      <c r="D26" s="32" t="s">
        <v>35</v>
      </c>
      <c r="E26" s="32" t="s">
        <v>36</v>
      </c>
      <c r="F26" s="80">
        <v>1930</v>
      </c>
      <c r="G26" s="85" t="s">
        <v>80</v>
      </c>
      <c r="H26" s="44" t="s">
        <v>47</v>
      </c>
      <c r="I26" s="33">
        <v>6100</v>
      </c>
      <c r="J26" s="117">
        <v>15486.7</v>
      </c>
      <c r="K26" s="33" t="s">
        <v>48</v>
      </c>
      <c r="L26" s="33" t="s">
        <v>48</v>
      </c>
      <c r="M26" s="16"/>
      <c r="N26" s="89" t="s">
        <v>86</v>
      </c>
      <c r="O26" s="36" t="s">
        <v>35</v>
      </c>
      <c r="P26" s="37">
        <v>272</v>
      </c>
      <c r="Q26" s="38">
        <v>41171</v>
      </c>
      <c r="R26" s="39" t="str">
        <f ca="1">IF(Q26="","",IF((TODAY()-3652)&gt;Q26,"Nein","Ja"))</f>
        <v>Nein</v>
      </c>
      <c r="S26" s="37"/>
      <c r="T26" s="40">
        <v>1.31</v>
      </c>
      <c r="U26" s="40"/>
      <c r="V26" s="14"/>
      <c r="W26" s="87" t="str">
        <f>IF(E26="von der Gemeinde genutzt (gemietet oder gepachtet)","Nein",IF(O26="Ja","Nein",IF(AND(P26&lt;250,P26&gt;0),"Nein",IF(D26="Ja","eventuell",IF(OR(D26="",P26="",Z26=""),"",IF(AND(D26="Nein",P26&gt;=250,S26&gt;Z26),"Ja","Nein"))))))</f>
        <v>Nein</v>
      </c>
      <c r="X26" s="43">
        <f t="shared" si="7"/>
        <v>54.63358778625954</v>
      </c>
      <c r="Y26" s="43">
        <f t="shared" si="8"/>
        <v>72.70992366412213</v>
      </c>
      <c r="Z26" s="43">
        <f t="shared" si="9"/>
        <v>72.70992366412213</v>
      </c>
      <c r="AA26" s="45"/>
    </row>
    <row r="27" spans="1:27" ht="39" customHeight="1" x14ac:dyDescent="0.55000000000000004">
      <c r="A27" s="5"/>
      <c r="D27" s="32"/>
      <c r="E27" s="32"/>
      <c r="H27" s="18"/>
      <c r="I27" s="22"/>
      <c r="J27" s="22"/>
      <c r="K27" s="22"/>
      <c r="L27" s="22"/>
      <c r="M27" s="16"/>
      <c r="N27" s="5"/>
      <c r="P27" s="7"/>
      <c r="Q27" s="38"/>
      <c r="R27" s="39" t="str">
        <f t="shared" ca="1" si="6"/>
        <v/>
      </c>
      <c r="S27" s="4"/>
      <c r="T27" s="40"/>
      <c r="U27" s="4"/>
      <c r="V27" s="14"/>
      <c r="W27" s="27" t="str">
        <f>IF(E27="von der Gemeinde genutzt (gemietet oder gepachtet)","Nein",IF(O27="Ja","Nein",IF(AND(P27&lt;250,P27&gt;0),"Nein",IF(D27="Ja","eventuell",IF(OR(D27="",P27="",Z27=""),"",IF(AND(D27="Nein",P27&gt;=250,S27&gt;Z27),"Ja","Nein"))))))</f>
        <v/>
      </c>
      <c r="X27" s="43" t="str">
        <f t="shared" si="7"/>
        <v/>
      </c>
      <c r="Y27" s="43" t="str">
        <f t="shared" si="8"/>
        <v/>
      </c>
      <c r="Z27" s="43" t="str">
        <f t="shared" si="9"/>
        <v/>
      </c>
      <c r="AA27" s="45" t="str">
        <f>IF(W27="Ja",P27,"")</f>
        <v/>
      </c>
    </row>
    <row r="28" spans="1:27" ht="39" customHeight="1" x14ac:dyDescent="0.55000000000000004">
      <c r="A28" s="5"/>
      <c r="D28" s="32"/>
      <c r="E28" s="32"/>
      <c r="H28" s="18"/>
      <c r="I28" s="22"/>
      <c r="J28" s="22"/>
      <c r="K28" s="22"/>
      <c r="L28" s="22"/>
      <c r="M28" s="16"/>
      <c r="N28" s="5"/>
      <c r="P28" s="7"/>
      <c r="Q28" s="38"/>
      <c r="R28" s="39" t="str">
        <f t="shared" ca="1" si="6"/>
        <v/>
      </c>
      <c r="S28" s="4"/>
      <c r="T28" s="40"/>
      <c r="U28" s="4"/>
      <c r="V28" s="14"/>
      <c r="W28" s="27" t="str">
        <f t="shared" si="0"/>
        <v/>
      </c>
      <c r="X28" s="43" t="str">
        <f t="shared" si="7"/>
        <v/>
      </c>
      <c r="Y28" s="43" t="str">
        <f t="shared" si="8"/>
        <v/>
      </c>
      <c r="Z28" s="43" t="str">
        <f t="shared" si="9"/>
        <v/>
      </c>
      <c r="AA28" s="45" t="str">
        <f t="shared" si="10"/>
        <v/>
      </c>
    </row>
    <row r="29" spans="1:27" ht="39" customHeight="1" x14ac:dyDescent="0.55000000000000004">
      <c r="A29" s="5"/>
      <c r="D29" s="32"/>
      <c r="E29" s="32"/>
      <c r="H29" s="18"/>
      <c r="I29" s="22"/>
      <c r="J29" s="22"/>
      <c r="K29" s="22"/>
      <c r="L29" s="22"/>
      <c r="M29" s="16"/>
      <c r="N29" s="5"/>
      <c r="P29" s="7"/>
      <c r="Q29" s="38"/>
      <c r="R29" s="39" t="str">
        <f t="shared" ca="1" si="6"/>
        <v/>
      </c>
      <c r="S29" s="4"/>
      <c r="T29" s="40"/>
      <c r="U29" s="4"/>
      <c r="V29" s="14"/>
      <c r="W29" s="27" t="str">
        <f>IF(E29="von der Gemeinde genutzt (gemietet oder gepachtet)","Nein",IF(O29="Ja","Nein",IF(AND(P29&lt;250,P29&gt;0),"Nein",IF(D29="Ja","eventuell",IF(OR(D29="",P29="",Z29=""),"",IF(AND(D29="Nein",P29&gt;=250,S29&gt;Z29),"Ja","Nein"))))))</f>
        <v/>
      </c>
      <c r="X29" s="28" t="str">
        <f t="shared" si="7"/>
        <v/>
      </c>
      <c r="Y29" s="28" t="str">
        <f t="shared" si="8"/>
        <v/>
      </c>
      <c r="Z29" s="28" t="str">
        <f t="shared" si="9"/>
        <v/>
      </c>
      <c r="AA29" s="45" t="str">
        <f>IF(W29="Ja",P29,"")</f>
        <v/>
      </c>
    </row>
    <row r="30" spans="1:27" ht="39" customHeight="1" x14ac:dyDescent="0.55000000000000004">
      <c r="A30" s="5"/>
      <c r="D30" s="32"/>
      <c r="E30" s="32"/>
      <c r="H30" s="18"/>
      <c r="I30" s="22"/>
      <c r="J30" s="22"/>
      <c r="K30" s="22"/>
      <c r="L30" s="22"/>
      <c r="M30" s="16"/>
      <c r="N30" s="5"/>
      <c r="P30" s="7"/>
      <c r="Q30" s="3"/>
      <c r="R30" s="39" t="str">
        <f t="shared" ca="1" si="6"/>
        <v/>
      </c>
      <c r="S30" s="4"/>
      <c r="T30" s="40"/>
      <c r="U30" s="4"/>
      <c r="V30" s="14"/>
      <c r="W30" s="27" t="str">
        <f>IF(E30="von der Gemeinde genutzt (gemietet oder gepachtet)","Nein",IF(O30="Ja","Nein",IF(AND(P30&lt;250,P30&gt;0),"Nein",IF(D30="Ja","eventuell",IF(OR(D30="",P30="",Z30=""),"",IF(AND(D30="Nein",P30&gt;=250,S30&gt;Z30),"Ja","Nein"))))))</f>
        <v/>
      </c>
      <c r="X30" s="28" t="str">
        <f t="shared" si="7"/>
        <v/>
      </c>
      <c r="Y30" s="28" t="str">
        <f t="shared" si="8"/>
        <v/>
      </c>
      <c r="Z30" s="28" t="str">
        <f t="shared" si="9"/>
        <v/>
      </c>
      <c r="AA30" s="45" t="str">
        <f>IF(W30="Ja",P30,"")</f>
        <v/>
      </c>
    </row>
    <row r="31" spans="1:27" ht="39" customHeight="1" x14ac:dyDescent="0.55000000000000004">
      <c r="A31" s="5"/>
      <c r="D31" s="32"/>
      <c r="E31" s="32"/>
      <c r="H31" s="18"/>
      <c r="I31" s="22"/>
      <c r="J31" s="22"/>
      <c r="K31" s="22"/>
      <c r="L31" s="22"/>
      <c r="M31" s="16"/>
      <c r="N31" s="5"/>
      <c r="P31" s="7"/>
      <c r="Q31" s="3"/>
      <c r="R31" s="25" t="str">
        <f t="shared" ca="1" si="6"/>
        <v/>
      </c>
      <c r="S31" s="4"/>
      <c r="T31" s="40"/>
      <c r="U31" s="4"/>
      <c r="V31" s="14"/>
      <c r="W31" s="27" t="str">
        <f>IF(E31="von der Gemeinde genutzt (gemietet oder gepachtet)","Nein",IF(O31="Ja","Nein",IF(AND(P31&lt;250,P31&gt;0),"Nein",IF(D31="Ja","eventuell",IF(OR(D31="",P31="",Z31=""),"",IF(AND(D31="Nein",P31&gt;=250,S31&gt;Z31),"Ja","Nein"))))))</f>
        <v/>
      </c>
      <c r="X31" s="28" t="str">
        <f t="shared" si="7"/>
        <v/>
      </c>
      <c r="Y31" s="28" t="str">
        <f t="shared" si="8"/>
        <v/>
      </c>
      <c r="Z31" s="28" t="str">
        <f t="shared" si="9"/>
        <v/>
      </c>
      <c r="AA31" s="29" t="str">
        <f>IF(W31="Ja",P31,"")</f>
        <v/>
      </c>
    </row>
    <row r="32" spans="1:27" s="6" customFormat="1" ht="39" customHeight="1" x14ac:dyDescent="0.55000000000000004">
      <c r="A32" s="9"/>
      <c r="B32" s="8"/>
      <c r="C32" s="8"/>
      <c r="D32" s="78"/>
      <c r="E32" s="78"/>
      <c r="F32" s="8"/>
      <c r="G32" s="8"/>
      <c r="H32" s="19"/>
      <c r="I32" s="23"/>
      <c r="J32" s="24"/>
      <c r="K32" s="24"/>
      <c r="L32" s="24"/>
      <c r="M32" s="21"/>
      <c r="N32" s="9"/>
      <c r="O32" s="8"/>
      <c r="P32" s="10"/>
      <c r="Q32" s="11"/>
      <c r="R32" s="26" t="str">
        <f t="shared" ca="1" si="6"/>
        <v/>
      </c>
      <c r="S32" s="12"/>
      <c r="T32" s="12"/>
      <c r="U32" s="12"/>
      <c r="V32" s="15"/>
      <c r="W32" s="26" t="str">
        <f t="shared" si="0"/>
        <v/>
      </c>
      <c r="X32" s="30" t="str">
        <f t="shared" si="7"/>
        <v/>
      </c>
      <c r="Y32" s="30" t="str">
        <f t="shared" si="8"/>
        <v/>
      </c>
      <c r="Z32" s="30" t="str">
        <f t="shared" si="9"/>
        <v/>
      </c>
      <c r="AA32" s="31" t="str">
        <f t="shared" si="10"/>
        <v/>
      </c>
    </row>
    <row r="33" spans="1:26" s="6" customFormat="1" ht="39" customHeight="1" x14ac:dyDescent="0.55000000000000004">
      <c r="A33"/>
      <c r="B33"/>
      <c r="C33"/>
      <c r="D33" s="32"/>
      <c r="E33" s="32"/>
      <c r="F33"/>
      <c r="G33"/>
      <c r="H33" s="13"/>
      <c r="I33" s="20"/>
      <c r="J33" s="20"/>
      <c r="K33" s="20"/>
      <c r="L33" s="20"/>
      <c r="Q33" s="1"/>
      <c r="R33" s="2"/>
      <c r="S33"/>
      <c r="T33"/>
      <c r="U33"/>
      <c r="V33"/>
      <c r="W33"/>
      <c r="X33"/>
      <c r="Y33"/>
      <c r="Z33"/>
    </row>
    <row r="34" spans="1:26" ht="39" customHeight="1" x14ac:dyDescent="0.55000000000000004">
      <c r="D34" s="32"/>
      <c r="E34" s="32"/>
    </row>
    <row r="35" spans="1:26" ht="39" customHeight="1" x14ac:dyDescent="0.55000000000000004">
      <c r="D35" s="32"/>
      <c r="E35" s="32"/>
    </row>
    <row r="36" spans="1:26" ht="39" customHeight="1" x14ac:dyDescent="0.55000000000000004">
      <c r="D36" s="32"/>
      <c r="E36" s="32"/>
    </row>
    <row r="37" spans="1:26" ht="39" customHeight="1" x14ac:dyDescent="0.55000000000000004">
      <c r="D37" s="32"/>
      <c r="E37" s="32"/>
    </row>
    <row r="38" spans="1:26" ht="39" customHeight="1" x14ac:dyDescent="0.55000000000000004">
      <c r="D38" s="32"/>
      <c r="E38" s="32"/>
    </row>
    <row r="39" spans="1:26" ht="39" customHeight="1" x14ac:dyDescent="0.55000000000000004">
      <c r="D39" s="32"/>
      <c r="E39" s="32"/>
    </row>
    <row r="40" spans="1:26" ht="39" customHeight="1" x14ac:dyDescent="0.55000000000000004">
      <c r="D40" s="32"/>
      <c r="E40" s="32"/>
    </row>
    <row r="41" spans="1:26" ht="39" customHeight="1" x14ac:dyDescent="0.55000000000000004">
      <c r="D41" s="32"/>
      <c r="E41" s="32"/>
    </row>
    <row r="42" spans="1:26" ht="39" customHeight="1" x14ac:dyDescent="0.55000000000000004">
      <c r="D42" s="32"/>
      <c r="E42" s="32"/>
    </row>
    <row r="43" spans="1:26" ht="39" customHeight="1" x14ac:dyDescent="0.55000000000000004">
      <c r="D43" s="32"/>
      <c r="E43" s="32"/>
    </row>
    <row r="44" spans="1:26" ht="39" customHeight="1" x14ac:dyDescent="0.55000000000000004">
      <c r="D44" s="32"/>
      <c r="E44" s="32"/>
    </row>
    <row r="45" spans="1:26" ht="39" customHeight="1" x14ac:dyDescent="0.55000000000000004">
      <c r="D45" s="32"/>
      <c r="E45" s="32"/>
    </row>
    <row r="46" spans="1:26" ht="39" customHeight="1" x14ac:dyDescent="0.55000000000000004">
      <c r="D46" s="32"/>
      <c r="E46" s="32"/>
    </row>
    <row r="47" spans="1:26" ht="39" customHeight="1" x14ac:dyDescent="0.55000000000000004">
      <c r="D47" s="32"/>
      <c r="E47" s="32"/>
    </row>
    <row r="48" spans="1:26" ht="39" customHeight="1" x14ac:dyDescent="0.55000000000000004">
      <c r="D48" s="32"/>
      <c r="E48" s="32"/>
    </row>
    <row r="49" spans="4:5" ht="39" customHeight="1" x14ac:dyDescent="0.55000000000000004">
      <c r="D49" s="32"/>
      <c r="E49" s="32"/>
    </row>
    <row r="50" spans="4:5" ht="39" customHeight="1" x14ac:dyDescent="0.55000000000000004">
      <c r="D50" s="32"/>
      <c r="E50" s="32"/>
    </row>
    <row r="51" spans="4:5" ht="39" customHeight="1" x14ac:dyDescent="0.55000000000000004">
      <c r="D51" s="32"/>
      <c r="E51" s="32"/>
    </row>
    <row r="52" spans="4:5" ht="39" customHeight="1" x14ac:dyDescent="0.55000000000000004">
      <c r="D52" s="32"/>
      <c r="E52" s="32"/>
    </row>
    <row r="53" spans="4:5" ht="39" customHeight="1" x14ac:dyDescent="0.55000000000000004">
      <c r="D53" s="32"/>
      <c r="E53" s="32"/>
    </row>
    <row r="54" spans="4:5" ht="39" customHeight="1" x14ac:dyDescent="0.55000000000000004">
      <c r="D54" s="32"/>
      <c r="E54" s="32"/>
    </row>
    <row r="55" spans="4:5" ht="39" customHeight="1" x14ac:dyDescent="0.55000000000000004">
      <c r="D55" s="32"/>
      <c r="E55" s="32"/>
    </row>
    <row r="56" spans="4:5" ht="39" customHeight="1" x14ac:dyDescent="0.55000000000000004">
      <c r="D56" s="32"/>
      <c r="E56" s="32"/>
    </row>
    <row r="57" spans="4:5" ht="39" customHeight="1" x14ac:dyDescent="0.55000000000000004">
      <c r="D57" s="32"/>
      <c r="E57" s="32"/>
    </row>
    <row r="58" spans="4:5" ht="39" customHeight="1" x14ac:dyDescent="0.55000000000000004">
      <c r="D58" s="32"/>
      <c r="E58" s="32"/>
    </row>
    <row r="59" spans="4:5" ht="39" customHeight="1" x14ac:dyDescent="0.55000000000000004">
      <c r="D59" s="32"/>
      <c r="E59" s="32"/>
    </row>
    <row r="60" spans="4:5" ht="39" customHeight="1" x14ac:dyDescent="0.55000000000000004">
      <c r="D60" s="32"/>
      <c r="E60" s="32"/>
    </row>
    <row r="61" spans="4:5" ht="39" customHeight="1" x14ac:dyDescent="0.55000000000000004">
      <c r="D61" s="32"/>
      <c r="E61" s="32"/>
    </row>
    <row r="62" spans="4:5" ht="39" customHeight="1" x14ac:dyDescent="0.55000000000000004">
      <c r="D62" s="32"/>
      <c r="E62" s="32"/>
    </row>
    <row r="63" spans="4:5" ht="39" customHeight="1" x14ac:dyDescent="0.55000000000000004">
      <c r="D63" s="32"/>
      <c r="E63" s="32"/>
    </row>
    <row r="64" spans="4:5" ht="39" customHeight="1" x14ac:dyDescent="0.55000000000000004">
      <c r="D64" s="32"/>
      <c r="E64" s="32"/>
    </row>
    <row r="65" spans="4:5" ht="39" customHeight="1" x14ac:dyDescent="0.55000000000000004">
      <c r="D65" s="32"/>
      <c r="E65" s="32"/>
    </row>
    <row r="66" spans="4:5" ht="39" customHeight="1" x14ac:dyDescent="0.55000000000000004">
      <c r="D66" s="32"/>
      <c r="E66" s="32"/>
    </row>
    <row r="67" spans="4:5" ht="39" customHeight="1" x14ac:dyDescent="0.55000000000000004">
      <c r="D67" s="32"/>
      <c r="E67" s="32"/>
    </row>
    <row r="68" spans="4:5" ht="39" customHeight="1" x14ac:dyDescent="0.55000000000000004">
      <c r="D68" s="32"/>
      <c r="E68" s="32"/>
    </row>
    <row r="69" spans="4:5" ht="39" customHeight="1" x14ac:dyDescent="0.55000000000000004">
      <c r="D69" s="32"/>
      <c r="E69" s="32"/>
    </row>
    <row r="70" spans="4:5" ht="39" customHeight="1" x14ac:dyDescent="0.55000000000000004">
      <c r="D70" s="32"/>
      <c r="E70" s="32"/>
    </row>
    <row r="71" spans="4:5" ht="39" customHeight="1" x14ac:dyDescent="0.55000000000000004">
      <c r="D71" s="32"/>
      <c r="E71" s="32"/>
    </row>
    <row r="72" spans="4:5" ht="39" customHeight="1" x14ac:dyDescent="0.55000000000000004">
      <c r="D72" s="32"/>
      <c r="E72" s="32"/>
    </row>
    <row r="73" spans="4:5" ht="39" customHeight="1" x14ac:dyDescent="0.55000000000000004">
      <c r="D73" s="32"/>
      <c r="E73" s="32"/>
    </row>
    <row r="74" spans="4:5" ht="39" customHeight="1" x14ac:dyDescent="0.55000000000000004">
      <c r="D74" s="32"/>
      <c r="E74" s="32"/>
    </row>
    <row r="75" spans="4:5" ht="39" customHeight="1" x14ac:dyDescent="0.55000000000000004">
      <c r="D75" s="32"/>
      <c r="E75" s="32"/>
    </row>
    <row r="76" spans="4:5" ht="39" customHeight="1" x14ac:dyDescent="0.55000000000000004">
      <c r="D76" s="32"/>
      <c r="E76" s="32"/>
    </row>
    <row r="77" spans="4:5" ht="39" customHeight="1" x14ac:dyDescent="0.55000000000000004">
      <c r="D77" s="32"/>
      <c r="E77" s="32"/>
    </row>
    <row r="78" spans="4:5" ht="39" customHeight="1" x14ac:dyDescent="0.55000000000000004">
      <c r="D78" s="32"/>
      <c r="E78" s="32"/>
    </row>
    <row r="79" spans="4:5" ht="39" customHeight="1" x14ac:dyDescent="0.55000000000000004">
      <c r="D79" s="32"/>
      <c r="E79" s="32"/>
    </row>
    <row r="80" spans="4:5" ht="39" customHeight="1" x14ac:dyDescent="0.55000000000000004">
      <c r="D80" s="32"/>
      <c r="E80" s="32"/>
    </row>
    <row r="81" spans="4:5" ht="39" customHeight="1" x14ac:dyDescent="0.55000000000000004">
      <c r="D81" s="32"/>
      <c r="E81" s="32"/>
    </row>
    <row r="82" spans="4:5" ht="39" customHeight="1" x14ac:dyDescent="0.55000000000000004">
      <c r="D82" s="32"/>
      <c r="E82" s="32"/>
    </row>
    <row r="83" spans="4:5" ht="39" customHeight="1" x14ac:dyDescent="0.55000000000000004">
      <c r="D83" s="32"/>
      <c r="E83" s="32"/>
    </row>
    <row r="84" spans="4:5" ht="39" customHeight="1" x14ac:dyDescent="0.55000000000000004">
      <c r="D84" s="32"/>
      <c r="E84" s="32"/>
    </row>
    <row r="85" spans="4:5" ht="39" customHeight="1" x14ac:dyDescent="0.55000000000000004">
      <c r="D85" s="32"/>
      <c r="E85" s="32"/>
    </row>
    <row r="86" spans="4:5" ht="39" customHeight="1" x14ac:dyDescent="0.55000000000000004">
      <c r="D86" s="32"/>
      <c r="E86" s="32"/>
    </row>
    <row r="87" spans="4:5" ht="39" customHeight="1" x14ac:dyDescent="0.55000000000000004">
      <c r="D87" s="32"/>
      <c r="E87" s="32"/>
    </row>
    <row r="88" spans="4:5" ht="39" customHeight="1" x14ac:dyDescent="0.55000000000000004">
      <c r="D88" s="32"/>
      <c r="E88" s="32"/>
    </row>
    <row r="89" spans="4:5" ht="39" customHeight="1" x14ac:dyDescent="0.55000000000000004">
      <c r="D89" s="32"/>
      <c r="E89" s="32"/>
    </row>
    <row r="90" spans="4:5" ht="39" customHeight="1" x14ac:dyDescent="0.55000000000000004">
      <c r="D90" s="32"/>
      <c r="E90" s="32"/>
    </row>
    <row r="91" spans="4:5" ht="39" customHeight="1" x14ac:dyDescent="0.55000000000000004">
      <c r="D91" s="32"/>
      <c r="E91" s="32"/>
    </row>
    <row r="92" spans="4:5" ht="39" customHeight="1" x14ac:dyDescent="0.55000000000000004">
      <c r="D92" s="32"/>
      <c r="E92" s="32"/>
    </row>
    <row r="93" spans="4:5" ht="39" customHeight="1" x14ac:dyDescent="0.55000000000000004">
      <c r="D93" s="32"/>
      <c r="E93" s="32"/>
    </row>
    <row r="94" spans="4:5" ht="39" customHeight="1" x14ac:dyDescent="0.55000000000000004">
      <c r="D94" s="32"/>
      <c r="E94" s="32"/>
    </row>
    <row r="95" spans="4:5" ht="39" customHeight="1" x14ac:dyDescent="0.55000000000000004">
      <c r="D95" s="32"/>
      <c r="E95" s="32"/>
    </row>
    <row r="96" spans="4:5" ht="39" customHeight="1" x14ac:dyDescent="0.55000000000000004">
      <c r="D96" s="32"/>
      <c r="E96" s="32"/>
    </row>
    <row r="97" spans="4:5" ht="39" customHeight="1" x14ac:dyDescent="0.55000000000000004">
      <c r="D97" s="32"/>
      <c r="E97" s="32"/>
    </row>
    <row r="98" spans="4:5" ht="36" x14ac:dyDescent="0.55000000000000004">
      <c r="D98" s="32"/>
      <c r="E98" s="32"/>
    </row>
    <row r="99" spans="4:5" ht="36" x14ac:dyDescent="0.55000000000000004">
      <c r="D99" s="32"/>
      <c r="E99" s="32"/>
    </row>
  </sheetData>
  <mergeCells count="6">
    <mergeCell ref="N9:AA10"/>
    <mergeCell ref="A9:H10"/>
    <mergeCell ref="C2:D3"/>
    <mergeCell ref="I9:M10"/>
    <mergeCell ref="F2:U2"/>
    <mergeCell ref="F3:U7"/>
  </mergeCells>
  <conditionalFormatting sqref="R12:R32">
    <cfRule type="containsText" dxfId="4" priority="31" operator="containsText" text="Nein">
      <formula>NOT(ISERROR(SEARCH("Nein",R12)))</formula>
    </cfRule>
    <cfRule type="containsText" dxfId="3" priority="32" operator="containsText" text="Ja">
      <formula>NOT(ISERROR(SEARCH("Ja",R12)))</formula>
    </cfRule>
  </conditionalFormatting>
  <conditionalFormatting sqref="W12:W32">
    <cfRule type="containsText" dxfId="2" priority="8" operator="containsText" text="Nein">
      <formula>NOT(ISERROR(SEARCH("Nein",W12)))</formula>
    </cfRule>
    <cfRule type="containsText" dxfId="1" priority="25" operator="containsText" text="Ja">
      <formula>NOT(ISERROR(SEARCH("Ja",W12)))</formula>
    </cfRule>
    <cfRule type="containsText" dxfId="0" priority="26" operator="containsText" text="eventuell">
      <formula>NOT(ISERROR(SEARCH("eventuell",W12)))</formula>
    </cfRule>
  </conditionalFormatting>
  <pageMargins left="0.70866141732283472" right="0.70866141732283472" top="0.78740157480314965" bottom="0.78740157480314965" header="0.31496062992125984" footer="0.31496062992125984"/>
  <pageSetup paperSize="32736" orientation="landscape" verticalDpi="598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D23088-B251-43B8-8651-D9BC04BE41FD}">
          <x14:formula1>
            <xm:f>Werte!$B$4:$B$5</xm:f>
          </x14:formula1>
          <xm:sqref>E12:E99</xm:sqref>
        </x14:dataValidation>
        <x14:dataValidation type="list" allowBlank="1" showInputMessage="1" showErrorMessage="1" xr:uid="{EA0A23BF-10BB-42B8-89AD-7130BC0853B3}">
          <x14:formula1>
            <xm:f>Werte!$B$2:$B$3</xm:f>
          </x14:formula1>
          <xm:sqref>D12:D99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CC86A-4960-4780-B153-147160225EC7}">
  <sheetPr>
    <tabColor rgb="FFFF0000"/>
  </sheetPr>
  <dimension ref="A1:B5"/>
  <sheetViews>
    <sheetView workbookViewId="0">
      <selection activeCell="B5" sqref="B5"/>
    </sheetView>
  </sheetViews>
  <sheetFormatPr baseColWidth="10" defaultRowHeight="15" x14ac:dyDescent="0.25"/>
  <cols>
    <col min="1" max="1" width="55.42578125" customWidth="1"/>
    <col min="2" max="2" width="74.28515625" customWidth="1"/>
  </cols>
  <sheetData>
    <row r="1" spans="1:2" x14ac:dyDescent="0.25">
      <c r="A1" s="58" t="s">
        <v>32</v>
      </c>
      <c r="B1" s="58" t="s">
        <v>33</v>
      </c>
    </row>
    <row r="2" spans="1:2" x14ac:dyDescent="0.25">
      <c r="A2" s="112" t="s">
        <v>38</v>
      </c>
      <c r="B2" s="57" t="s">
        <v>37</v>
      </c>
    </row>
    <row r="3" spans="1:2" x14ac:dyDescent="0.25">
      <c r="A3" s="112"/>
      <c r="B3" s="57" t="s">
        <v>35</v>
      </c>
    </row>
    <row r="4" spans="1:2" x14ac:dyDescent="0.25">
      <c r="A4" s="57" t="s">
        <v>25</v>
      </c>
      <c r="B4" s="57" t="s">
        <v>39</v>
      </c>
    </row>
    <row r="5" spans="1:2" x14ac:dyDescent="0.25">
      <c r="A5" s="57"/>
      <c r="B5" s="57" t="s">
        <v>36</v>
      </c>
    </row>
  </sheetData>
  <mergeCells count="1">
    <mergeCell ref="A2:A3"/>
  </mergeCells>
  <pageMargins left="0.7" right="0.7" top="0.78740157499999996" bottom="0.78740157499999996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Gebäudeinventarliste EED III</vt:lpstr>
      <vt:lpstr>Werte</vt:lpstr>
      <vt:lpstr>'Gebäudeinventarliste EED III'!Druckbereich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Holzinger Bernhard (GEMDAT OÖ)</dc:creator>
  <cp:lastModifiedBy>Gemeinde</cp:lastModifiedBy>
  <cp:lastPrinted>2025-04-23T07:30:56Z</cp:lastPrinted>
  <dcterms:created xsi:type="dcterms:W3CDTF">2024-12-20T09:34:42Z</dcterms:created>
  <dcterms:modified xsi:type="dcterms:W3CDTF">2025-10-03T07:08:27Z</dcterms:modified>
</cp:coreProperties>
</file>